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P\Documents\PACCT\Algemeen\Algemeen Fair pay voorstellen en berichten\"/>
    </mc:Choice>
  </mc:AlternateContent>
  <xr:revisionPtr revIDLastSave="0" documentId="8_{1AFBE8C4-6B0C-4A1D-ABFF-A33C456740CA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#1 Tarievenmatrix" sheetId="1" r:id="rId1"/>
    <sheet name="#2a Opbouw opslagpercentage zzp" sheetId="2" r:id="rId2"/>
    <sheet name="#2b % Bijkomende werkzaamheden" sheetId="3" r:id="rId3"/>
    <sheet name="#3a Referentie-caos en netto in" sheetId="4" r:id="rId4"/>
    <sheet name="#3b Salarisschalen referentie-c" sheetId="5" r:id="rId5"/>
    <sheet name="#3c Referentie-inschalingen" sheetId="6" r:id="rId6"/>
  </sheets>
  <calcPr calcId="191029"/>
</workbook>
</file>

<file path=xl/calcChain.xml><?xml version="1.0" encoding="utf-8"?>
<calcChain xmlns="http://schemas.openxmlformats.org/spreadsheetml/2006/main">
  <c r="AC68" i="6" l="1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DF66" i="6"/>
  <c r="DE66" i="6"/>
  <c r="DD66" i="6"/>
  <c r="DC66" i="6"/>
  <c r="DB66" i="6"/>
  <c r="DA66" i="6"/>
  <c r="CZ66" i="6"/>
  <c r="CY66" i="6"/>
  <c r="CX66" i="6"/>
  <c r="CW66" i="6"/>
  <c r="CV66" i="6"/>
  <c r="CU66" i="6"/>
  <c r="CT66" i="6"/>
  <c r="CS66" i="6"/>
  <c r="CQ66" i="6"/>
  <c r="CO66" i="6"/>
  <c r="CN66" i="6"/>
  <c r="CM66" i="6"/>
  <c r="CL66" i="6"/>
  <c r="CK66" i="6"/>
  <c r="CJ66" i="6"/>
  <c r="CI66" i="6"/>
  <c r="CH66" i="6"/>
  <c r="CG66" i="6"/>
  <c r="CE66" i="6"/>
  <c r="CD66" i="6"/>
  <c r="CC66" i="6"/>
  <c r="CB66" i="6"/>
  <c r="CA66" i="6"/>
  <c r="BZ66" i="6"/>
  <c r="BY66" i="6"/>
  <c r="BX66" i="6"/>
  <c r="BW66" i="6"/>
  <c r="BV66" i="6"/>
  <c r="BU66" i="6"/>
  <c r="BT66" i="6"/>
  <c r="BS66" i="6"/>
  <c r="BR66" i="6"/>
  <c r="BP66" i="6"/>
  <c r="BN66" i="6"/>
  <c r="BM66" i="6"/>
  <c r="BL66" i="6"/>
  <c r="BK66" i="6"/>
  <c r="BJ66" i="6"/>
  <c r="BI66" i="6"/>
  <c r="BH66" i="6"/>
  <c r="BG66" i="6"/>
  <c r="BF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O66" i="6"/>
  <c r="AM66" i="6"/>
  <c r="AL66" i="6"/>
  <c r="AK66" i="6"/>
  <c r="AJ66" i="6"/>
  <c r="AI66" i="6"/>
  <c r="AH66" i="6"/>
  <c r="AG66" i="6"/>
  <c r="AF66" i="6"/>
  <c r="AE66" i="6"/>
  <c r="DF65" i="6"/>
  <c r="DE65" i="6"/>
  <c r="DD65" i="6"/>
  <c r="DC65" i="6"/>
  <c r="DB65" i="6"/>
  <c r="DA65" i="6"/>
  <c r="CZ65" i="6"/>
  <c r="CY65" i="6"/>
  <c r="CX65" i="6"/>
  <c r="CW65" i="6"/>
  <c r="CV65" i="6"/>
  <c r="CU65" i="6"/>
  <c r="CT65" i="6"/>
  <c r="CS65" i="6"/>
  <c r="CR65" i="6"/>
  <c r="CP65" i="6"/>
  <c r="CN65" i="6"/>
  <c r="CM65" i="6"/>
  <c r="CL65" i="6"/>
  <c r="CK65" i="6"/>
  <c r="CJ65" i="6"/>
  <c r="CI65" i="6"/>
  <c r="CH65" i="6"/>
  <c r="CG65" i="6"/>
  <c r="CE65" i="6"/>
  <c r="CD65" i="6"/>
  <c r="CC65" i="6"/>
  <c r="CB65" i="6"/>
  <c r="CA65" i="6"/>
  <c r="BZ65" i="6"/>
  <c r="BY65" i="6"/>
  <c r="BX65" i="6"/>
  <c r="BW65" i="6"/>
  <c r="BV65" i="6"/>
  <c r="BU65" i="6"/>
  <c r="BT65" i="6"/>
  <c r="BS65" i="6"/>
  <c r="BR65" i="6"/>
  <c r="BQ65" i="6"/>
  <c r="BO65" i="6"/>
  <c r="BM65" i="6"/>
  <c r="BL65" i="6"/>
  <c r="BK65" i="6"/>
  <c r="BJ65" i="6"/>
  <c r="BI65" i="6"/>
  <c r="BH65" i="6"/>
  <c r="BG65" i="6"/>
  <c r="BF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R65" i="6"/>
  <c r="AQ65" i="6"/>
  <c r="AP65" i="6"/>
  <c r="AN65" i="6"/>
  <c r="AL65" i="6"/>
  <c r="AK65" i="6"/>
  <c r="AJ65" i="6"/>
  <c r="AI65" i="6"/>
  <c r="AH65" i="6"/>
  <c r="AG65" i="6"/>
  <c r="AF65" i="6"/>
  <c r="AE65" i="6"/>
  <c r="DF64" i="6"/>
  <c r="DE64" i="6"/>
  <c r="DD64" i="6"/>
  <c r="DC64" i="6"/>
  <c r="DB64" i="6"/>
  <c r="DA64" i="6"/>
  <c r="CZ64" i="6"/>
  <c r="CY64" i="6"/>
  <c r="CX64" i="6"/>
  <c r="CW64" i="6"/>
  <c r="CV64" i="6"/>
  <c r="CU64" i="6"/>
  <c r="CT64" i="6"/>
  <c r="CS64" i="6"/>
  <c r="CR64" i="6"/>
  <c r="CQ64" i="6"/>
  <c r="CP64" i="6"/>
  <c r="CO64" i="6"/>
  <c r="CN64" i="6"/>
  <c r="CM64" i="6"/>
  <c r="CL64" i="6"/>
  <c r="CK64" i="6"/>
  <c r="CJ64" i="6"/>
  <c r="CI64" i="6"/>
  <c r="CH64" i="6"/>
  <c r="CG64" i="6"/>
  <c r="CE64" i="6"/>
  <c r="CD64" i="6"/>
  <c r="CC64" i="6"/>
  <c r="CB64" i="6"/>
  <c r="CA64" i="6"/>
  <c r="BZ64" i="6"/>
  <c r="BY64" i="6"/>
  <c r="BX64" i="6"/>
  <c r="BW64" i="6"/>
  <c r="BV64" i="6"/>
  <c r="BU64" i="6"/>
  <c r="BT64" i="6"/>
  <c r="BS64" i="6"/>
  <c r="BR64" i="6"/>
  <c r="BQ64" i="6"/>
  <c r="BP64" i="6"/>
  <c r="BO64" i="6"/>
  <c r="BN64" i="6"/>
  <c r="BM64" i="6"/>
  <c r="BL64" i="6"/>
  <c r="BK64" i="6"/>
  <c r="BJ64" i="6"/>
  <c r="BI64" i="6"/>
  <c r="BH64" i="6"/>
  <c r="BG64" i="6"/>
  <c r="BF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DF63" i="6"/>
  <c r="DE63" i="6"/>
  <c r="DD63" i="6"/>
  <c r="DC63" i="6"/>
  <c r="DA63" i="6"/>
  <c r="CZ63" i="6"/>
  <c r="CY63" i="6"/>
  <c r="CX63" i="6"/>
  <c r="CW63" i="6"/>
  <c r="CV63" i="6"/>
  <c r="CU63" i="6"/>
  <c r="CT63" i="6"/>
  <c r="CS63" i="6"/>
  <c r="CR63" i="6"/>
  <c r="CQ63" i="6"/>
  <c r="CP63" i="6"/>
  <c r="CO63" i="6"/>
  <c r="CN63" i="6"/>
  <c r="CM63" i="6"/>
  <c r="CL63" i="6"/>
  <c r="CK63" i="6"/>
  <c r="CJ63" i="6"/>
  <c r="CI63" i="6"/>
  <c r="CH63" i="6"/>
  <c r="CG63" i="6"/>
  <c r="CE63" i="6"/>
  <c r="CD63" i="6"/>
  <c r="CC63" i="6"/>
  <c r="CB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D63" i="6"/>
  <c r="BC63" i="6"/>
  <c r="BB63" i="6"/>
  <c r="BA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DF62" i="6"/>
  <c r="DE62" i="6"/>
  <c r="DD62" i="6"/>
  <c r="DC62" i="6"/>
  <c r="DB62" i="6"/>
  <c r="CZ62" i="6"/>
  <c r="CY62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E62" i="6"/>
  <c r="CD62" i="6"/>
  <c r="CC62" i="6"/>
  <c r="CB62" i="6"/>
  <c r="CA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D62" i="6"/>
  <c r="BC62" i="6"/>
  <c r="BB62" i="6"/>
  <c r="BA62" i="6"/>
  <c r="AZ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DF61" i="6"/>
  <c r="DE61" i="6"/>
  <c r="DD61" i="6"/>
  <c r="DC61" i="6"/>
  <c r="DA61" i="6"/>
  <c r="CZ61" i="6"/>
  <c r="CY61" i="6"/>
  <c r="CX61" i="6"/>
  <c r="CW61" i="6"/>
  <c r="CV61" i="6"/>
  <c r="CU61" i="6"/>
  <c r="CT61" i="6"/>
  <c r="CS61" i="6"/>
  <c r="CR61" i="6"/>
  <c r="CQ61" i="6"/>
  <c r="CP61" i="6"/>
  <c r="CO61" i="6"/>
  <c r="CN61" i="6"/>
  <c r="CM61" i="6"/>
  <c r="CL61" i="6"/>
  <c r="CK61" i="6"/>
  <c r="CJ61" i="6"/>
  <c r="CI61" i="6"/>
  <c r="CH61" i="6"/>
  <c r="CG61" i="6"/>
  <c r="CE61" i="6"/>
  <c r="CD61" i="6"/>
  <c r="CC61" i="6"/>
  <c r="CB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D61" i="6"/>
  <c r="BC61" i="6"/>
  <c r="BB61" i="6"/>
  <c r="BA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DF60" i="6"/>
  <c r="DE60" i="6"/>
  <c r="DD60" i="6"/>
  <c r="DC60" i="6"/>
  <c r="DB60" i="6"/>
  <c r="CZ60" i="6"/>
  <c r="CY60" i="6"/>
  <c r="CX60" i="6"/>
  <c r="CW60" i="6"/>
  <c r="CV60" i="6"/>
  <c r="CU60" i="6"/>
  <c r="CT60" i="6"/>
  <c r="CS60" i="6"/>
  <c r="CR60" i="6"/>
  <c r="CQ60" i="6"/>
  <c r="CP60" i="6"/>
  <c r="CO60" i="6"/>
  <c r="CN60" i="6"/>
  <c r="CM60" i="6"/>
  <c r="CL60" i="6"/>
  <c r="CK60" i="6"/>
  <c r="CJ60" i="6"/>
  <c r="CI60" i="6"/>
  <c r="CH60" i="6"/>
  <c r="CG60" i="6"/>
  <c r="CE60" i="6"/>
  <c r="CD60" i="6"/>
  <c r="CC60" i="6"/>
  <c r="CB60" i="6"/>
  <c r="CA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D60" i="6"/>
  <c r="BC60" i="6"/>
  <c r="BB60" i="6"/>
  <c r="BA60" i="6"/>
  <c r="AZ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DF59" i="6"/>
  <c r="DE59" i="6"/>
  <c r="DD59" i="6"/>
  <c r="DC59" i="6"/>
  <c r="DB59" i="6"/>
  <c r="DA59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DF58" i="6"/>
  <c r="DE58" i="6"/>
  <c r="DD58" i="6"/>
  <c r="DC58" i="6"/>
  <c r="DB58" i="6"/>
  <c r="DA58" i="6"/>
  <c r="CZ58" i="6"/>
  <c r="CY58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DF57" i="6"/>
  <c r="DE57" i="6"/>
  <c r="DD57" i="6"/>
  <c r="DC57" i="6"/>
  <c r="DB57" i="6"/>
  <c r="CZ57" i="6"/>
  <c r="CY57" i="6"/>
  <c r="CX57" i="6"/>
  <c r="CW57" i="6"/>
  <c r="CV57" i="6"/>
  <c r="CU57" i="6"/>
  <c r="CT57" i="6"/>
  <c r="CS57" i="6"/>
  <c r="CR57" i="6"/>
  <c r="CQ57" i="6"/>
  <c r="CP57" i="6"/>
  <c r="CO57" i="6"/>
  <c r="CN57" i="6"/>
  <c r="CM57" i="6"/>
  <c r="CL57" i="6"/>
  <c r="CK57" i="6"/>
  <c r="CJ57" i="6"/>
  <c r="CI57" i="6"/>
  <c r="CH57" i="6"/>
  <c r="CG57" i="6"/>
  <c r="CE57" i="6"/>
  <c r="CD57" i="6"/>
  <c r="CC57" i="6"/>
  <c r="CB57" i="6"/>
  <c r="CA57" i="6"/>
  <c r="BY57" i="6"/>
  <c r="BX57" i="6"/>
  <c r="BW57" i="6"/>
  <c r="BV57" i="6"/>
  <c r="BU57" i="6"/>
  <c r="BT57" i="6"/>
  <c r="BS57" i="6"/>
  <c r="BR57" i="6"/>
  <c r="BQ57" i="6"/>
  <c r="BP57" i="6"/>
  <c r="BO57" i="6"/>
  <c r="BN57" i="6"/>
  <c r="BM57" i="6"/>
  <c r="BL57" i="6"/>
  <c r="BK57" i="6"/>
  <c r="BJ57" i="6"/>
  <c r="BI57" i="6"/>
  <c r="BH57" i="6"/>
  <c r="BG57" i="6"/>
  <c r="BF57" i="6"/>
  <c r="BD57" i="6"/>
  <c r="BC57" i="6"/>
  <c r="BB57" i="6"/>
  <c r="BA57" i="6"/>
  <c r="AZ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DF56" i="6"/>
  <c r="DE56" i="6"/>
  <c r="DD56" i="6"/>
  <c r="DC56" i="6"/>
  <c r="DB56" i="6"/>
  <c r="DA56" i="6"/>
  <c r="CZ56" i="6"/>
  <c r="CY56" i="6"/>
  <c r="CX56" i="6"/>
  <c r="CW56" i="6"/>
  <c r="CV56" i="6"/>
  <c r="CU56" i="6"/>
  <c r="CT56" i="6"/>
  <c r="CS56" i="6"/>
  <c r="CR56" i="6"/>
  <c r="CQ56" i="6"/>
  <c r="CP56" i="6"/>
  <c r="CO56" i="6"/>
  <c r="CN56" i="6"/>
  <c r="CM56" i="6"/>
  <c r="CL56" i="6"/>
  <c r="CK56" i="6"/>
  <c r="CJ56" i="6"/>
  <c r="CI56" i="6"/>
  <c r="CH56" i="6"/>
  <c r="CG56" i="6"/>
  <c r="CE56" i="6"/>
  <c r="CD56" i="6"/>
  <c r="CC56" i="6"/>
  <c r="CB56" i="6"/>
  <c r="CA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DF55" i="6"/>
  <c r="DE55" i="6"/>
  <c r="DD55" i="6"/>
  <c r="DC55" i="6"/>
  <c r="DB55" i="6"/>
  <c r="DA55" i="6"/>
  <c r="CZ55" i="6"/>
  <c r="CY55" i="6"/>
  <c r="CX55" i="6"/>
  <c r="CW55" i="6"/>
  <c r="CU55" i="6"/>
  <c r="CT55" i="6"/>
  <c r="CS55" i="6"/>
  <c r="CR55" i="6"/>
  <c r="CQ55" i="6"/>
  <c r="CP55" i="6"/>
  <c r="CO55" i="6"/>
  <c r="CN55" i="6"/>
  <c r="CL55" i="6"/>
  <c r="CK55" i="6"/>
  <c r="CJ55" i="6"/>
  <c r="CI55" i="6"/>
  <c r="CH55" i="6"/>
  <c r="CG55" i="6"/>
  <c r="CE55" i="6"/>
  <c r="CD55" i="6"/>
  <c r="CC55" i="6"/>
  <c r="CB55" i="6"/>
  <c r="CA55" i="6"/>
  <c r="BZ55" i="6"/>
  <c r="BY55" i="6"/>
  <c r="BX55" i="6"/>
  <c r="BW55" i="6"/>
  <c r="BV55" i="6"/>
  <c r="BT55" i="6"/>
  <c r="BS55" i="6"/>
  <c r="BR55" i="6"/>
  <c r="BQ55" i="6"/>
  <c r="BP55" i="6"/>
  <c r="BO55" i="6"/>
  <c r="BN55" i="6"/>
  <c r="BM55" i="6"/>
  <c r="BK55" i="6"/>
  <c r="BJ55" i="6"/>
  <c r="BI55" i="6"/>
  <c r="BH55" i="6"/>
  <c r="BG55" i="6"/>
  <c r="BF55" i="6"/>
  <c r="BD55" i="6"/>
  <c r="BC55" i="6"/>
  <c r="BB55" i="6"/>
  <c r="BA55" i="6"/>
  <c r="AZ55" i="6"/>
  <c r="AY55" i="6"/>
  <c r="AX55" i="6"/>
  <c r="AW55" i="6"/>
  <c r="AV55" i="6"/>
  <c r="AU55" i="6"/>
  <c r="AS55" i="6"/>
  <c r="AR55" i="6"/>
  <c r="AQ55" i="6"/>
  <c r="AP55" i="6"/>
  <c r="AO55" i="6"/>
  <c r="AN55" i="6"/>
  <c r="AM55" i="6"/>
  <c r="AL55" i="6"/>
  <c r="AJ55" i="6"/>
  <c r="AI55" i="6"/>
  <c r="AH55" i="6"/>
  <c r="AG55" i="6"/>
  <c r="AF55" i="6"/>
  <c r="AE55" i="6"/>
  <c r="DF54" i="6"/>
  <c r="DE54" i="6"/>
  <c r="DD54" i="6"/>
  <c r="DC54" i="6"/>
  <c r="DB54" i="6"/>
  <c r="DA54" i="6"/>
  <c r="CZ54" i="6"/>
  <c r="CY54" i="6"/>
  <c r="CX54" i="6"/>
  <c r="CW54" i="6"/>
  <c r="CV54" i="6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E54" i="6"/>
  <c r="CD54" i="6"/>
  <c r="CC54" i="6"/>
  <c r="CB54" i="6"/>
  <c r="CA54" i="6"/>
  <c r="BZ54" i="6"/>
  <c r="BY54" i="6"/>
  <c r="BX54" i="6"/>
  <c r="BW54" i="6"/>
  <c r="BV54" i="6"/>
  <c r="BU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D54" i="6"/>
  <c r="BC54" i="6"/>
  <c r="BB54" i="6"/>
  <c r="BA54" i="6"/>
  <c r="AZ54" i="6"/>
  <c r="AY54" i="6"/>
  <c r="AX54" i="6"/>
  <c r="AW54" i="6"/>
  <c r="AV54" i="6"/>
  <c r="AU54" i="6"/>
  <c r="AT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DF53" i="6"/>
  <c r="DE53" i="6"/>
  <c r="DD53" i="6"/>
  <c r="DC53" i="6"/>
  <c r="DB53" i="6"/>
  <c r="DA53" i="6"/>
  <c r="CZ53" i="6"/>
  <c r="CY53" i="6"/>
  <c r="CX53" i="6"/>
  <c r="CV53" i="6"/>
  <c r="CU53" i="6"/>
  <c r="CT53" i="6"/>
  <c r="CS53" i="6"/>
  <c r="CR53" i="6"/>
  <c r="CQ53" i="6"/>
  <c r="CP53" i="6"/>
  <c r="CO53" i="6"/>
  <c r="CM53" i="6"/>
  <c r="CL53" i="6"/>
  <c r="CK53" i="6"/>
  <c r="CJ53" i="6"/>
  <c r="CI53" i="6"/>
  <c r="CH53" i="6"/>
  <c r="CG53" i="6"/>
  <c r="CE53" i="6"/>
  <c r="CD53" i="6"/>
  <c r="CC53" i="6"/>
  <c r="CB53" i="6"/>
  <c r="CA53" i="6"/>
  <c r="BZ53" i="6"/>
  <c r="BY53" i="6"/>
  <c r="BX53" i="6"/>
  <c r="BW53" i="6"/>
  <c r="BU53" i="6"/>
  <c r="BT53" i="6"/>
  <c r="BS53" i="6"/>
  <c r="BR53" i="6"/>
  <c r="BQ53" i="6"/>
  <c r="BP53" i="6"/>
  <c r="BO53" i="6"/>
  <c r="BN53" i="6"/>
  <c r="BL53" i="6"/>
  <c r="BK53" i="6"/>
  <c r="BJ53" i="6"/>
  <c r="BI53" i="6"/>
  <c r="BH53" i="6"/>
  <c r="BG53" i="6"/>
  <c r="BF53" i="6"/>
  <c r="BD53" i="6"/>
  <c r="BC53" i="6"/>
  <c r="BB53" i="6"/>
  <c r="BA53" i="6"/>
  <c r="AZ53" i="6"/>
  <c r="AY53" i="6"/>
  <c r="AX53" i="6"/>
  <c r="AW53" i="6"/>
  <c r="AV53" i="6"/>
  <c r="AT53" i="6"/>
  <c r="AS53" i="6"/>
  <c r="AR53" i="6"/>
  <c r="AQ53" i="6"/>
  <c r="AP53" i="6"/>
  <c r="AO53" i="6"/>
  <c r="AN53" i="6"/>
  <c r="AM53" i="6"/>
  <c r="AK53" i="6"/>
  <c r="AJ53" i="6"/>
  <c r="AI53" i="6"/>
  <c r="AH53" i="6"/>
  <c r="AG53" i="6"/>
  <c r="AF53" i="6"/>
  <c r="AE53" i="6"/>
  <c r="DF52" i="6"/>
  <c r="DE52" i="6"/>
  <c r="DD52" i="6"/>
  <c r="DC52" i="6"/>
  <c r="DB52" i="6"/>
  <c r="DA52" i="6"/>
  <c r="CZ52" i="6"/>
  <c r="CY52" i="6"/>
  <c r="CW52" i="6"/>
  <c r="CV52" i="6"/>
  <c r="CU52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E52" i="6"/>
  <c r="CD52" i="6"/>
  <c r="CC52" i="6"/>
  <c r="CB52" i="6"/>
  <c r="CA52" i="6"/>
  <c r="BZ52" i="6"/>
  <c r="BY52" i="6"/>
  <c r="BX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D52" i="6"/>
  <c r="BC52" i="6"/>
  <c r="BB52" i="6"/>
  <c r="BA52" i="6"/>
  <c r="AZ52" i="6"/>
  <c r="AY52" i="6"/>
  <c r="AX52" i="6"/>
  <c r="AW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DF51" i="6"/>
  <c r="DE51" i="6"/>
  <c r="DD51" i="6"/>
  <c r="DC51" i="6"/>
  <c r="DB51" i="6"/>
  <c r="DA51" i="6"/>
  <c r="CZ51" i="6"/>
  <c r="CY51" i="6"/>
  <c r="CW51" i="6"/>
  <c r="CV51" i="6"/>
  <c r="CU51" i="6"/>
  <c r="CT51" i="6"/>
  <c r="CS51" i="6"/>
  <c r="CR51" i="6"/>
  <c r="CQ51" i="6"/>
  <c r="CO51" i="6"/>
  <c r="CM51" i="6"/>
  <c r="CL51" i="6"/>
  <c r="CK51" i="6"/>
  <c r="CJ51" i="6"/>
  <c r="CI51" i="6"/>
  <c r="CH51" i="6"/>
  <c r="CG51" i="6"/>
  <c r="CE51" i="6"/>
  <c r="CD51" i="6"/>
  <c r="CC51" i="6"/>
  <c r="CB51" i="6"/>
  <c r="CA51" i="6"/>
  <c r="BZ51" i="6"/>
  <c r="BY51" i="6"/>
  <c r="BX51" i="6"/>
  <c r="BV51" i="6"/>
  <c r="BU51" i="6"/>
  <c r="BT51" i="6"/>
  <c r="BS51" i="6"/>
  <c r="BR51" i="6"/>
  <c r="BQ51" i="6"/>
  <c r="BP51" i="6"/>
  <c r="BN51" i="6"/>
  <c r="BL51" i="6"/>
  <c r="BK51" i="6"/>
  <c r="BJ51" i="6"/>
  <c r="BI51" i="6"/>
  <c r="BH51" i="6"/>
  <c r="BG51" i="6"/>
  <c r="BF51" i="6"/>
  <c r="BD51" i="6"/>
  <c r="BC51" i="6"/>
  <c r="BB51" i="6"/>
  <c r="BA51" i="6"/>
  <c r="AZ51" i="6"/>
  <c r="AY51" i="6"/>
  <c r="AX51" i="6"/>
  <c r="AW51" i="6"/>
  <c r="AU51" i="6"/>
  <c r="AT51" i="6"/>
  <c r="AS51" i="6"/>
  <c r="AR51" i="6"/>
  <c r="AQ51" i="6"/>
  <c r="AP51" i="6"/>
  <c r="AO51" i="6"/>
  <c r="AM51" i="6"/>
  <c r="AK51" i="6"/>
  <c r="AJ51" i="6"/>
  <c r="AI51" i="6"/>
  <c r="AH51" i="6"/>
  <c r="AG51" i="6"/>
  <c r="AF51" i="6"/>
  <c r="AE51" i="6"/>
  <c r="DF50" i="6"/>
  <c r="DE50" i="6"/>
  <c r="DD50" i="6"/>
  <c r="DC50" i="6"/>
  <c r="DB50" i="6"/>
  <c r="DA50" i="6"/>
  <c r="CZ50" i="6"/>
  <c r="CY50" i="6"/>
  <c r="CX50" i="6"/>
  <c r="CU50" i="6"/>
  <c r="CT50" i="6"/>
  <c r="CS50" i="6"/>
  <c r="CR50" i="6"/>
  <c r="CQ50" i="6"/>
  <c r="CO50" i="6"/>
  <c r="CM50" i="6"/>
  <c r="CL50" i="6"/>
  <c r="CK50" i="6"/>
  <c r="CJ50" i="6"/>
  <c r="CI50" i="6"/>
  <c r="CH50" i="6"/>
  <c r="CG50" i="6"/>
  <c r="CE50" i="6"/>
  <c r="CD50" i="6"/>
  <c r="CC50" i="6"/>
  <c r="CB50" i="6"/>
  <c r="CA50" i="6"/>
  <c r="BZ50" i="6"/>
  <c r="BY50" i="6"/>
  <c r="BX50" i="6"/>
  <c r="BW50" i="6"/>
  <c r="BT50" i="6"/>
  <c r="BS50" i="6"/>
  <c r="BR50" i="6"/>
  <c r="BQ50" i="6"/>
  <c r="BP50" i="6"/>
  <c r="BN50" i="6"/>
  <c r="BL50" i="6"/>
  <c r="BK50" i="6"/>
  <c r="BJ50" i="6"/>
  <c r="BI50" i="6"/>
  <c r="BH50" i="6"/>
  <c r="BG50" i="6"/>
  <c r="BF50" i="6"/>
  <c r="BD50" i="6"/>
  <c r="BC50" i="6"/>
  <c r="BB50" i="6"/>
  <c r="BA50" i="6"/>
  <c r="AZ50" i="6"/>
  <c r="AY50" i="6"/>
  <c r="AX50" i="6"/>
  <c r="AW50" i="6"/>
  <c r="AV50" i="6"/>
  <c r="AS50" i="6"/>
  <c r="AR50" i="6"/>
  <c r="AQ50" i="6"/>
  <c r="AP50" i="6"/>
  <c r="AO50" i="6"/>
  <c r="AM50" i="6"/>
  <c r="AK50" i="6"/>
  <c r="AJ50" i="6"/>
  <c r="AI50" i="6"/>
  <c r="AH50" i="6"/>
  <c r="AG50" i="6"/>
  <c r="AF50" i="6"/>
  <c r="AE50" i="6"/>
  <c r="DF49" i="6"/>
  <c r="DE49" i="6"/>
  <c r="DD49" i="6"/>
  <c r="DC49" i="6"/>
  <c r="DB49" i="6"/>
  <c r="DA49" i="6"/>
  <c r="CZ49" i="6"/>
  <c r="CY49" i="6"/>
  <c r="CX49" i="6"/>
  <c r="CW49" i="6"/>
  <c r="CV49" i="6"/>
  <c r="CT49" i="6"/>
  <c r="CS49" i="6"/>
  <c r="CR49" i="6"/>
  <c r="CQ49" i="6"/>
  <c r="CP49" i="6"/>
  <c r="CN49" i="6"/>
  <c r="CL49" i="6"/>
  <c r="CK49" i="6"/>
  <c r="CJ49" i="6"/>
  <c r="CI49" i="6"/>
  <c r="CH49" i="6"/>
  <c r="CG49" i="6"/>
  <c r="CE49" i="6"/>
  <c r="CD49" i="6"/>
  <c r="CC49" i="6"/>
  <c r="CB49" i="6"/>
  <c r="CA49" i="6"/>
  <c r="BZ49" i="6"/>
  <c r="BY49" i="6"/>
  <c r="BX49" i="6"/>
  <c r="BW49" i="6"/>
  <c r="BV49" i="6"/>
  <c r="BU49" i="6"/>
  <c r="BS49" i="6"/>
  <c r="BR49" i="6"/>
  <c r="BQ49" i="6"/>
  <c r="BP49" i="6"/>
  <c r="BO49" i="6"/>
  <c r="BM49" i="6"/>
  <c r="BK49" i="6"/>
  <c r="BJ49" i="6"/>
  <c r="BI49" i="6"/>
  <c r="BH49" i="6"/>
  <c r="BG49" i="6"/>
  <c r="BF49" i="6"/>
  <c r="BD49" i="6"/>
  <c r="BC49" i="6"/>
  <c r="BB49" i="6"/>
  <c r="BA49" i="6"/>
  <c r="AZ49" i="6"/>
  <c r="AY49" i="6"/>
  <c r="AX49" i="6"/>
  <c r="AW49" i="6"/>
  <c r="AV49" i="6"/>
  <c r="AU49" i="6"/>
  <c r="AT49" i="6"/>
  <c r="AR49" i="6"/>
  <c r="AQ49" i="6"/>
  <c r="AP49" i="6"/>
  <c r="AO49" i="6"/>
  <c r="AN49" i="6"/>
  <c r="AL49" i="6"/>
  <c r="AJ49" i="6"/>
  <c r="AI49" i="6"/>
  <c r="AH49" i="6"/>
  <c r="AG49" i="6"/>
  <c r="AF49" i="6"/>
  <c r="AE49" i="6"/>
  <c r="DF48" i="6"/>
  <c r="DE48" i="6"/>
  <c r="DD48" i="6"/>
  <c r="DC48" i="6"/>
  <c r="DB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N48" i="6"/>
  <c r="CL48" i="6"/>
  <c r="CK48" i="6"/>
  <c r="CJ48" i="6"/>
  <c r="CI48" i="6"/>
  <c r="CH48" i="6"/>
  <c r="CG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M48" i="6"/>
  <c r="BK48" i="6"/>
  <c r="BJ48" i="6"/>
  <c r="BI48" i="6"/>
  <c r="BH48" i="6"/>
  <c r="BG48" i="6"/>
  <c r="BF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L48" i="6"/>
  <c r="AJ48" i="6"/>
  <c r="AI48" i="6"/>
  <c r="AH48" i="6"/>
  <c r="AG48" i="6"/>
  <c r="AF48" i="6"/>
  <c r="AE48" i="6"/>
  <c r="DF47" i="6"/>
  <c r="DE47" i="6"/>
  <c r="DD47" i="6"/>
  <c r="DC47" i="6"/>
  <c r="DB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DF46" i="6"/>
  <c r="DE46" i="6"/>
  <c r="DD46" i="6"/>
  <c r="DC46" i="6"/>
  <c r="DB46" i="6"/>
  <c r="DA46" i="6"/>
  <c r="CZ46" i="6"/>
  <c r="CY46" i="6"/>
  <c r="CU46" i="6"/>
  <c r="CT46" i="6"/>
  <c r="CS46" i="6"/>
  <c r="CR46" i="6"/>
  <c r="CQ46" i="6"/>
  <c r="CO46" i="6"/>
  <c r="CM46" i="6"/>
  <c r="CL46" i="6"/>
  <c r="CK46" i="6"/>
  <c r="CJ46" i="6"/>
  <c r="CI46" i="6"/>
  <c r="CH46" i="6"/>
  <c r="CG46" i="6"/>
  <c r="CE46" i="6"/>
  <c r="CD46" i="6"/>
  <c r="CC46" i="6"/>
  <c r="CB46" i="6"/>
  <c r="CA46" i="6"/>
  <c r="BZ46" i="6"/>
  <c r="BY46" i="6"/>
  <c r="BX46" i="6"/>
  <c r="BT46" i="6"/>
  <c r="BS46" i="6"/>
  <c r="BR46" i="6"/>
  <c r="BQ46" i="6"/>
  <c r="BP46" i="6"/>
  <c r="BN46" i="6"/>
  <c r="BL46" i="6"/>
  <c r="BK46" i="6"/>
  <c r="BJ46" i="6"/>
  <c r="BI46" i="6"/>
  <c r="BH46" i="6"/>
  <c r="BG46" i="6"/>
  <c r="BF46" i="6"/>
  <c r="BD46" i="6"/>
  <c r="BC46" i="6"/>
  <c r="BB46" i="6"/>
  <c r="BA46" i="6"/>
  <c r="AZ46" i="6"/>
  <c r="AY46" i="6"/>
  <c r="AX46" i="6"/>
  <c r="AW46" i="6"/>
  <c r="AS46" i="6"/>
  <c r="AR46" i="6"/>
  <c r="AQ46" i="6"/>
  <c r="AP46" i="6"/>
  <c r="AO46" i="6"/>
  <c r="AM46" i="6"/>
  <c r="AK46" i="6"/>
  <c r="AJ46" i="6"/>
  <c r="AI46" i="6"/>
  <c r="AH46" i="6"/>
  <c r="AG46" i="6"/>
  <c r="AF46" i="6"/>
  <c r="AE46" i="6"/>
  <c r="DF45" i="6"/>
  <c r="DE45" i="6"/>
  <c r="DD45" i="6"/>
  <c r="DC45" i="6"/>
  <c r="DB45" i="6"/>
  <c r="DA45" i="6"/>
  <c r="CZ45" i="6"/>
  <c r="CY45" i="6"/>
  <c r="CX45" i="6"/>
  <c r="CV45" i="6"/>
  <c r="CT45" i="6"/>
  <c r="CS45" i="6"/>
  <c r="CR45" i="6"/>
  <c r="CQ45" i="6"/>
  <c r="CP45" i="6"/>
  <c r="CN45" i="6"/>
  <c r="CL45" i="6"/>
  <c r="CK45" i="6"/>
  <c r="CJ45" i="6"/>
  <c r="CI45" i="6"/>
  <c r="CH45" i="6"/>
  <c r="CG45" i="6"/>
  <c r="CE45" i="6"/>
  <c r="CD45" i="6"/>
  <c r="CC45" i="6"/>
  <c r="CB45" i="6"/>
  <c r="CA45" i="6"/>
  <c r="BZ45" i="6"/>
  <c r="BY45" i="6"/>
  <c r="BX45" i="6"/>
  <c r="BW45" i="6"/>
  <c r="BU45" i="6"/>
  <c r="BS45" i="6"/>
  <c r="BR45" i="6"/>
  <c r="BQ45" i="6"/>
  <c r="BP45" i="6"/>
  <c r="BO45" i="6"/>
  <c r="BM45" i="6"/>
  <c r="BK45" i="6"/>
  <c r="BJ45" i="6"/>
  <c r="BI45" i="6"/>
  <c r="BH45" i="6"/>
  <c r="BG45" i="6"/>
  <c r="BF45" i="6"/>
  <c r="BD45" i="6"/>
  <c r="BC45" i="6"/>
  <c r="BB45" i="6"/>
  <c r="BA45" i="6"/>
  <c r="AZ45" i="6"/>
  <c r="AY45" i="6"/>
  <c r="AX45" i="6"/>
  <c r="AW45" i="6"/>
  <c r="AV45" i="6"/>
  <c r="AT45" i="6"/>
  <c r="AR45" i="6"/>
  <c r="AQ45" i="6"/>
  <c r="AP45" i="6"/>
  <c r="AO45" i="6"/>
  <c r="AN45" i="6"/>
  <c r="AL45" i="6"/>
  <c r="AJ45" i="6"/>
  <c r="AI45" i="6"/>
  <c r="AH45" i="6"/>
  <c r="AG45" i="6"/>
  <c r="AF45" i="6"/>
  <c r="AE45" i="6"/>
  <c r="DF44" i="6"/>
  <c r="DE44" i="6"/>
  <c r="DD44" i="6"/>
  <c r="DC44" i="6"/>
  <c r="DB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L44" i="6"/>
  <c r="CK44" i="6"/>
  <c r="CJ44" i="6"/>
  <c r="CI44" i="6"/>
  <c r="CH44" i="6"/>
  <c r="CG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M44" i="6"/>
  <c r="BK44" i="6"/>
  <c r="BJ44" i="6"/>
  <c r="BI44" i="6"/>
  <c r="BH44" i="6"/>
  <c r="BG44" i="6"/>
  <c r="BF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L44" i="6"/>
  <c r="AJ44" i="6"/>
  <c r="AI44" i="6"/>
  <c r="AH44" i="6"/>
  <c r="AG44" i="6"/>
  <c r="AF44" i="6"/>
  <c r="AE44" i="6"/>
  <c r="DF43" i="6"/>
  <c r="DE43" i="6"/>
  <c r="DD43" i="6"/>
  <c r="DC43" i="6"/>
  <c r="DB43" i="6"/>
  <c r="DA43" i="6"/>
  <c r="CZ43" i="6"/>
  <c r="CY43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CL43" i="6"/>
  <c r="CK43" i="6"/>
  <c r="CJ43" i="6"/>
  <c r="CI43" i="6"/>
  <c r="CH43" i="6"/>
  <c r="CG43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DF42" i="6"/>
  <c r="DE42" i="6"/>
  <c r="DD42" i="6"/>
  <c r="DC42" i="6"/>
  <c r="DB42" i="6"/>
  <c r="DA42" i="6"/>
  <c r="CZ42" i="6"/>
  <c r="CY42" i="6"/>
  <c r="CV42" i="6"/>
  <c r="CU42" i="6"/>
  <c r="CT42" i="6"/>
  <c r="CS42" i="6"/>
  <c r="CR42" i="6"/>
  <c r="CQ42" i="6"/>
  <c r="CO42" i="6"/>
  <c r="CM42" i="6"/>
  <c r="CL42" i="6"/>
  <c r="CK42" i="6"/>
  <c r="CJ42" i="6"/>
  <c r="CI42" i="6"/>
  <c r="CH42" i="6"/>
  <c r="CG42" i="6"/>
  <c r="CE42" i="6"/>
  <c r="CD42" i="6"/>
  <c r="CC42" i="6"/>
  <c r="CB42" i="6"/>
  <c r="CA42" i="6"/>
  <c r="BZ42" i="6"/>
  <c r="BY42" i="6"/>
  <c r="BX42" i="6"/>
  <c r="BU42" i="6"/>
  <c r="BT42" i="6"/>
  <c r="BS42" i="6"/>
  <c r="BR42" i="6"/>
  <c r="BQ42" i="6"/>
  <c r="BP42" i="6"/>
  <c r="BN42" i="6"/>
  <c r="BL42" i="6"/>
  <c r="BK42" i="6"/>
  <c r="BJ42" i="6"/>
  <c r="BI42" i="6"/>
  <c r="BH42" i="6"/>
  <c r="BG42" i="6"/>
  <c r="BF42" i="6"/>
  <c r="BD42" i="6"/>
  <c r="BC42" i="6"/>
  <c r="BB42" i="6"/>
  <c r="BA42" i="6"/>
  <c r="AZ42" i="6"/>
  <c r="AY42" i="6"/>
  <c r="AX42" i="6"/>
  <c r="AW42" i="6"/>
  <c r="AT42" i="6"/>
  <c r="AS42" i="6"/>
  <c r="AR42" i="6"/>
  <c r="AQ42" i="6"/>
  <c r="AP42" i="6"/>
  <c r="AO42" i="6"/>
  <c r="AM42" i="6"/>
  <c r="AK42" i="6"/>
  <c r="AJ42" i="6"/>
  <c r="AI42" i="6"/>
  <c r="AH42" i="6"/>
  <c r="AG42" i="6"/>
  <c r="AF42" i="6"/>
  <c r="AE42" i="6"/>
  <c r="DF41" i="6"/>
  <c r="DE41" i="6"/>
  <c r="DD41" i="6"/>
  <c r="DC41" i="6"/>
  <c r="DB41" i="6"/>
  <c r="DA41" i="6"/>
  <c r="CZ41" i="6"/>
  <c r="CY41" i="6"/>
  <c r="CX41" i="6"/>
  <c r="CV41" i="6"/>
  <c r="CU41" i="6"/>
  <c r="CT41" i="6"/>
  <c r="CS41" i="6"/>
  <c r="CR41" i="6"/>
  <c r="CQ41" i="6"/>
  <c r="CP41" i="6"/>
  <c r="CN41" i="6"/>
  <c r="CL41" i="6"/>
  <c r="CK41" i="6"/>
  <c r="CJ41" i="6"/>
  <c r="CI41" i="6"/>
  <c r="CH41" i="6"/>
  <c r="CG41" i="6"/>
  <c r="CE41" i="6"/>
  <c r="CD41" i="6"/>
  <c r="CC41" i="6"/>
  <c r="CB41" i="6"/>
  <c r="CA41" i="6"/>
  <c r="BZ41" i="6"/>
  <c r="BY41" i="6"/>
  <c r="BX41" i="6"/>
  <c r="BW41" i="6"/>
  <c r="BU41" i="6"/>
  <c r="BT41" i="6"/>
  <c r="BS41" i="6"/>
  <c r="BR41" i="6"/>
  <c r="BQ41" i="6"/>
  <c r="BP41" i="6"/>
  <c r="BO41" i="6"/>
  <c r="BM41" i="6"/>
  <c r="BK41" i="6"/>
  <c r="BJ41" i="6"/>
  <c r="BI41" i="6"/>
  <c r="BH41" i="6"/>
  <c r="BG41" i="6"/>
  <c r="BF41" i="6"/>
  <c r="BD41" i="6"/>
  <c r="BC41" i="6"/>
  <c r="BB41" i="6"/>
  <c r="BA41" i="6"/>
  <c r="AZ41" i="6"/>
  <c r="AY41" i="6"/>
  <c r="AX41" i="6"/>
  <c r="AW41" i="6"/>
  <c r="AV41" i="6"/>
  <c r="AT41" i="6"/>
  <c r="AS41" i="6"/>
  <c r="AR41" i="6"/>
  <c r="AQ41" i="6"/>
  <c r="AP41" i="6"/>
  <c r="AO41" i="6"/>
  <c r="AN41" i="6"/>
  <c r="AL41" i="6"/>
  <c r="AJ41" i="6"/>
  <c r="AI41" i="6"/>
  <c r="AH41" i="6"/>
  <c r="AG41" i="6"/>
  <c r="AF41" i="6"/>
  <c r="AE41" i="6"/>
  <c r="DF40" i="6"/>
  <c r="DE40" i="6"/>
  <c r="DD40" i="6"/>
  <c r="DC40" i="6"/>
  <c r="DB40" i="6"/>
  <c r="DA40" i="6"/>
  <c r="CZ40" i="6"/>
  <c r="CY40" i="6"/>
  <c r="CX40" i="6"/>
  <c r="CW40" i="6"/>
  <c r="CV40" i="6"/>
  <c r="CU40" i="6"/>
  <c r="CT40" i="6"/>
  <c r="CS40" i="6"/>
  <c r="CR40" i="6"/>
  <c r="CQ40" i="6"/>
  <c r="CP40" i="6"/>
  <c r="CN40" i="6"/>
  <c r="CL40" i="6"/>
  <c r="CK40" i="6"/>
  <c r="CJ40" i="6"/>
  <c r="CI40" i="6"/>
  <c r="CH40" i="6"/>
  <c r="CG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M40" i="6"/>
  <c r="BK40" i="6"/>
  <c r="BJ40" i="6"/>
  <c r="BI40" i="6"/>
  <c r="BH40" i="6"/>
  <c r="BG40" i="6"/>
  <c r="BF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L40" i="6"/>
  <c r="AJ40" i="6"/>
  <c r="AI40" i="6"/>
  <c r="AH40" i="6"/>
  <c r="AG40" i="6"/>
  <c r="AF40" i="6"/>
  <c r="AE40" i="6"/>
  <c r="DF39" i="6"/>
  <c r="DE39" i="6"/>
  <c r="DD39" i="6"/>
  <c r="DC39" i="6"/>
  <c r="DB39" i="6"/>
  <c r="DA39" i="6"/>
  <c r="CZ39" i="6"/>
  <c r="CY39" i="6"/>
  <c r="CX39" i="6"/>
  <c r="CW39" i="6"/>
  <c r="CV39" i="6"/>
  <c r="CU39" i="6"/>
  <c r="CT39" i="6"/>
  <c r="CS39" i="6"/>
  <c r="CR39" i="6"/>
  <c r="CQ39" i="6"/>
  <c r="CP39" i="6"/>
  <c r="CO39" i="6"/>
  <c r="CN39" i="6"/>
  <c r="CM39" i="6"/>
  <c r="CL39" i="6"/>
  <c r="CK39" i="6"/>
  <c r="CJ39" i="6"/>
  <c r="CI39" i="6"/>
  <c r="CH39" i="6"/>
  <c r="CG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DF38" i="6"/>
  <c r="DE38" i="6"/>
  <c r="DD38" i="6"/>
  <c r="DC38" i="6"/>
  <c r="DB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DF37" i="6"/>
  <c r="DE37" i="6"/>
  <c r="DD37" i="6"/>
  <c r="DC37" i="6"/>
  <c r="DB37" i="6"/>
  <c r="DA37" i="6"/>
  <c r="CY37" i="6"/>
  <c r="CX37" i="6"/>
  <c r="CW37" i="6"/>
  <c r="CU37" i="6"/>
  <c r="CS37" i="6"/>
  <c r="CQ37" i="6"/>
  <c r="CO37" i="6"/>
  <c r="CN37" i="6"/>
  <c r="CM37" i="6"/>
  <c r="CL37" i="6"/>
  <c r="CK37" i="6"/>
  <c r="CJ37" i="6"/>
  <c r="CI37" i="6"/>
  <c r="CH37" i="6"/>
  <c r="CG37" i="6"/>
  <c r="CE37" i="6"/>
  <c r="CD37" i="6"/>
  <c r="CC37" i="6"/>
  <c r="CB37" i="6"/>
  <c r="CA37" i="6"/>
  <c r="BZ37" i="6"/>
  <c r="BX37" i="6"/>
  <c r="BW37" i="6"/>
  <c r="BV37" i="6"/>
  <c r="BT37" i="6"/>
  <c r="BR37" i="6"/>
  <c r="BP37" i="6"/>
  <c r="BN37" i="6"/>
  <c r="BM37" i="6"/>
  <c r="BL37" i="6"/>
  <c r="BK37" i="6"/>
  <c r="BJ37" i="6"/>
  <c r="BI37" i="6"/>
  <c r="BH37" i="6"/>
  <c r="BG37" i="6"/>
  <c r="BF37" i="6"/>
  <c r="BD37" i="6"/>
  <c r="BC37" i="6"/>
  <c r="BB37" i="6"/>
  <c r="BA37" i="6"/>
  <c r="AZ37" i="6"/>
  <c r="AY37" i="6"/>
  <c r="AW37" i="6"/>
  <c r="AV37" i="6"/>
  <c r="AU37" i="6"/>
  <c r="AS37" i="6"/>
  <c r="AQ37" i="6"/>
  <c r="AO37" i="6"/>
  <c r="AM37" i="6"/>
  <c r="AL37" i="6"/>
  <c r="AK37" i="6"/>
  <c r="AJ37" i="6"/>
  <c r="AI37" i="6"/>
  <c r="AH37" i="6"/>
  <c r="AG37" i="6"/>
  <c r="AF37" i="6"/>
  <c r="AE37" i="6"/>
  <c r="DF36" i="6"/>
  <c r="DE36" i="6"/>
  <c r="DD36" i="6"/>
  <c r="DC36" i="6"/>
  <c r="DB36" i="6"/>
  <c r="DA36" i="6"/>
  <c r="CZ36" i="6"/>
  <c r="CX36" i="6"/>
  <c r="CW36" i="6"/>
  <c r="CV36" i="6"/>
  <c r="CT36" i="6"/>
  <c r="CR36" i="6"/>
  <c r="CP36" i="6"/>
  <c r="CN36" i="6"/>
  <c r="CM36" i="6"/>
  <c r="CL36" i="6"/>
  <c r="CK36" i="6"/>
  <c r="CJ36" i="6"/>
  <c r="CI36" i="6"/>
  <c r="CH36" i="6"/>
  <c r="CG36" i="6"/>
  <c r="CE36" i="6"/>
  <c r="CD36" i="6"/>
  <c r="CC36" i="6"/>
  <c r="CB36" i="6"/>
  <c r="CA36" i="6"/>
  <c r="BZ36" i="6"/>
  <c r="BY36" i="6"/>
  <c r="BW36" i="6"/>
  <c r="BV36" i="6"/>
  <c r="BU36" i="6"/>
  <c r="BS36" i="6"/>
  <c r="BQ36" i="6"/>
  <c r="BO36" i="6"/>
  <c r="BM36" i="6"/>
  <c r="BL36" i="6"/>
  <c r="BK36" i="6"/>
  <c r="BJ36" i="6"/>
  <c r="BI36" i="6"/>
  <c r="BH36" i="6"/>
  <c r="BG36" i="6"/>
  <c r="BF36" i="6"/>
  <c r="BD36" i="6"/>
  <c r="BC36" i="6"/>
  <c r="BB36" i="6"/>
  <c r="BA36" i="6"/>
  <c r="AZ36" i="6"/>
  <c r="AY36" i="6"/>
  <c r="AX36" i="6"/>
  <c r="AV36" i="6"/>
  <c r="AU36" i="6"/>
  <c r="AT36" i="6"/>
  <c r="AR36" i="6"/>
  <c r="AP36" i="6"/>
  <c r="AN36" i="6"/>
  <c r="AL36" i="6"/>
  <c r="AK36" i="6"/>
  <c r="AJ36" i="6"/>
  <c r="AI36" i="6"/>
  <c r="AH36" i="6"/>
  <c r="AG36" i="6"/>
  <c r="AF36" i="6"/>
  <c r="AE36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DF34" i="6"/>
  <c r="DE34" i="6"/>
  <c r="DD34" i="6"/>
  <c r="DC34" i="6"/>
  <c r="DB34" i="6"/>
  <c r="DA34" i="6"/>
  <c r="CZ34" i="6"/>
  <c r="CY34" i="6"/>
  <c r="CX34" i="6"/>
  <c r="CW34" i="6"/>
  <c r="CV34" i="6"/>
  <c r="CU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DF33" i="6"/>
  <c r="DE33" i="6"/>
  <c r="DD33" i="6"/>
  <c r="DC33" i="6"/>
  <c r="DB33" i="6"/>
  <c r="DA33" i="6"/>
  <c r="CZ33" i="6"/>
  <c r="CY33" i="6"/>
  <c r="CX33" i="6"/>
  <c r="CW33" i="6"/>
  <c r="CV33" i="6"/>
  <c r="CU33" i="6"/>
  <c r="CT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DF32" i="6"/>
  <c r="DE32" i="6"/>
  <c r="DC32" i="6"/>
  <c r="DB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E32" i="6"/>
  <c r="CD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DF31" i="6"/>
  <c r="DE31" i="6"/>
  <c r="DD31" i="6"/>
  <c r="DB31" i="6"/>
  <c r="DA31" i="6"/>
  <c r="CZ31" i="6"/>
  <c r="CY31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E31" i="6"/>
  <c r="CD31" i="6"/>
  <c r="CC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D31" i="6"/>
  <c r="BC31" i="6"/>
  <c r="BB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DF30" i="6"/>
  <c r="DE30" i="6"/>
  <c r="DC30" i="6"/>
  <c r="DB30" i="6"/>
  <c r="DA30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K30" i="6"/>
  <c r="CI30" i="6"/>
  <c r="CG30" i="6"/>
  <c r="CE30" i="6"/>
  <c r="CD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J30" i="6"/>
  <c r="BH30" i="6"/>
  <c r="BF30" i="6"/>
  <c r="BD30" i="6"/>
  <c r="BC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I30" i="6"/>
  <c r="AG30" i="6"/>
  <c r="AE30" i="6"/>
  <c r="DF29" i="6"/>
  <c r="DE29" i="6"/>
  <c r="DD29" i="6"/>
  <c r="DB29" i="6"/>
  <c r="DA29" i="6"/>
  <c r="CZ29" i="6"/>
  <c r="CY29" i="6"/>
  <c r="CX29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J29" i="6"/>
  <c r="CH29" i="6"/>
  <c r="CE29" i="6"/>
  <c r="CD29" i="6"/>
  <c r="CC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I29" i="6"/>
  <c r="BG29" i="6"/>
  <c r="BD29" i="6"/>
  <c r="BC29" i="6"/>
  <c r="BB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H29" i="6"/>
  <c r="AF29" i="6"/>
  <c r="DF28" i="6"/>
  <c r="DE28" i="6"/>
  <c r="DD28" i="6"/>
  <c r="DC28" i="6"/>
  <c r="DB28" i="6"/>
  <c r="DA28" i="6"/>
  <c r="CX28" i="6"/>
  <c r="CW28" i="6"/>
  <c r="CV28" i="6"/>
  <c r="CU28" i="6"/>
  <c r="CR28" i="6"/>
  <c r="CQ28" i="6"/>
  <c r="CP28" i="6"/>
  <c r="CO28" i="6"/>
  <c r="CN28" i="6"/>
  <c r="CM28" i="6"/>
  <c r="CL28" i="6"/>
  <c r="CK28" i="6"/>
  <c r="CJ28" i="6"/>
  <c r="CI28" i="6"/>
  <c r="CH28" i="6"/>
  <c r="CG28" i="6"/>
  <c r="CE28" i="6"/>
  <c r="CD28" i="6"/>
  <c r="CC28" i="6"/>
  <c r="CB28" i="6"/>
  <c r="CA28" i="6"/>
  <c r="BZ28" i="6"/>
  <c r="BW28" i="6"/>
  <c r="BV28" i="6"/>
  <c r="BU28" i="6"/>
  <c r="BT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D28" i="6"/>
  <c r="BC28" i="6"/>
  <c r="BB28" i="6"/>
  <c r="BA28" i="6"/>
  <c r="AZ28" i="6"/>
  <c r="AY28" i="6"/>
  <c r="AV28" i="6"/>
  <c r="AU28" i="6"/>
  <c r="AT28" i="6"/>
  <c r="AS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DF27" i="6"/>
  <c r="DD27" i="6"/>
  <c r="DC27" i="6"/>
  <c r="DB27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CO27" i="6"/>
  <c r="CN27" i="6"/>
  <c r="CM27" i="6"/>
  <c r="CL27" i="6"/>
  <c r="CK27" i="6"/>
  <c r="CJ27" i="6"/>
  <c r="CI27" i="6"/>
  <c r="CH27" i="6"/>
  <c r="CG27" i="6"/>
  <c r="CE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D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DE26" i="6"/>
  <c r="DD26" i="6"/>
  <c r="DC26" i="6"/>
  <c r="DB26" i="6"/>
  <c r="DA26" i="6"/>
  <c r="CZ26" i="6"/>
  <c r="CY26" i="6"/>
  <c r="CX26" i="6"/>
  <c r="CW26" i="6"/>
  <c r="CV26" i="6"/>
  <c r="CU26" i="6"/>
  <c r="CT26" i="6"/>
  <c r="CS26" i="6"/>
  <c r="CR26" i="6"/>
  <c r="CQ26" i="6"/>
  <c r="CP26" i="6"/>
  <c r="CO26" i="6"/>
  <c r="CN26" i="6"/>
  <c r="CM26" i="6"/>
  <c r="CL26" i="6"/>
  <c r="CK26" i="6"/>
  <c r="CJ26" i="6"/>
  <c r="CI26" i="6"/>
  <c r="CH26" i="6"/>
  <c r="CG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DF25" i="6"/>
  <c r="DE25" i="6"/>
  <c r="DD25" i="6"/>
  <c r="DC25" i="6"/>
  <c r="DB25" i="6"/>
  <c r="DA25" i="6"/>
  <c r="CZ25" i="6"/>
  <c r="CX25" i="6"/>
  <c r="CW25" i="6"/>
  <c r="CV25" i="6"/>
  <c r="CT25" i="6"/>
  <c r="CS25" i="6"/>
  <c r="CR25" i="6"/>
  <c r="CP25" i="6"/>
  <c r="CO25" i="6"/>
  <c r="CN25" i="6"/>
  <c r="CM25" i="6"/>
  <c r="CL25" i="6"/>
  <c r="CK25" i="6"/>
  <c r="CJ25" i="6"/>
  <c r="CI25" i="6"/>
  <c r="CH25" i="6"/>
  <c r="CG25" i="6"/>
  <c r="CE25" i="6"/>
  <c r="CD25" i="6"/>
  <c r="CC25" i="6"/>
  <c r="CB25" i="6"/>
  <c r="CA25" i="6"/>
  <c r="BZ25" i="6"/>
  <c r="BY25" i="6"/>
  <c r="BW25" i="6"/>
  <c r="BV25" i="6"/>
  <c r="BU25" i="6"/>
  <c r="BS25" i="6"/>
  <c r="BR25" i="6"/>
  <c r="BQ25" i="6"/>
  <c r="BO25" i="6"/>
  <c r="BN25" i="6"/>
  <c r="BM25" i="6"/>
  <c r="BL25" i="6"/>
  <c r="BK25" i="6"/>
  <c r="BJ25" i="6"/>
  <c r="BI25" i="6"/>
  <c r="BH25" i="6"/>
  <c r="BG25" i="6"/>
  <c r="BF25" i="6"/>
  <c r="BD25" i="6"/>
  <c r="BC25" i="6"/>
  <c r="BB25" i="6"/>
  <c r="BA25" i="6"/>
  <c r="AZ25" i="6"/>
  <c r="AY25" i="6"/>
  <c r="AX25" i="6"/>
  <c r="AV25" i="6"/>
  <c r="AU25" i="6"/>
  <c r="AT25" i="6"/>
  <c r="AR25" i="6"/>
  <c r="AQ25" i="6"/>
  <c r="AP25" i="6"/>
  <c r="AN25" i="6"/>
  <c r="AM25" i="6"/>
  <c r="AL25" i="6"/>
  <c r="AK25" i="6"/>
  <c r="AJ25" i="6"/>
  <c r="AI25" i="6"/>
  <c r="AH25" i="6"/>
  <c r="AG25" i="6"/>
  <c r="AF25" i="6"/>
  <c r="AE25" i="6"/>
  <c r="DF24" i="6"/>
  <c r="DE24" i="6"/>
  <c r="DD24" i="6"/>
  <c r="DC24" i="6"/>
  <c r="DB24" i="6"/>
  <c r="DA24" i="6"/>
  <c r="CY24" i="6"/>
  <c r="CX24" i="6"/>
  <c r="CW24" i="6"/>
  <c r="CU24" i="6"/>
  <c r="CT24" i="6"/>
  <c r="CS24" i="6"/>
  <c r="CQ24" i="6"/>
  <c r="CP24" i="6"/>
  <c r="CO24" i="6"/>
  <c r="CN24" i="6"/>
  <c r="CM24" i="6"/>
  <c r="CL24" i="6"/>
  <c r="CK24" i="6"/>
  <c r="CJ24" i="6"/>
  <c r="CI24" i="6"/>
  <c r="CH24" i="6"/>
  <c r="CG24" i="6"/>
  <c r="CE24" i="6"/>
  <c r="CD24" i="6"/>
  <c r="CC24" i="6"/>
  <c r="CB24" i="6"/>
  <c r="CA24" i="6"/>
  <c r="BZ24" i="6"/>
  <c r="BX24" i="6"/>
  <c r="BW24" i="6"/>
  <c r="BV24" i="6"/>
  <c r="BT24" i="6"/>
  <c r="BS24" i="6"/>
  <c r="BR24" i="6"/>
  <c r="BP24" i="6"/>
  <c r="BO24" i="6"/>
  <c r="BN24" i="6"/>
  <c r="BM24" i="6"/>
  <c r="BL24" i="6"/>
  <c r="BK24" i="6"/>
  <c r="BJ24" i="6"/>
  <c r="BI24" i="6"/>
  <c r="BH24" i="6"/>
  <c r="BG24" i="6"/>
  <c r="BF24" i="6"/>
  <c r="BD24" i="6"/>
  <c r="BC24" i="6"/>
  <c r="BB24" i="6"/>
  <c r="BA24" i="6"/>
  <c r="AZ24" i="6"/>
  <c r="AY24" i="6"/>
  <c r="AW24" i="6"/>
  <c r="AV24" i="6"/>
  <c r="AU24" i="6"/>
  <c r="AS24" i="6"/>
  <c r="AR24" i="6"/>
  <c r="AQ24" i="6"/>
  <c r="AO24" i="6"/>
  <c r="AN24" i="6"/>
  <c r="AM24" i="6"/>
  <c r="AL24" i="6"/>
  <c r="AK24" i="6"/>
  <c r="AJ24" i="6"/>
  <c r="AI24" i="6"/>
  <c r="AH24" i="6"/>
  <c r="AG24" i="6"/>
  <c r="AF24" i="6"/>
  <c r="AE24" i="6"/>
  <c r="DF23" i="6"/>
  <c r="DE23" i="6"/>
  <c r="DD23" i="6"/>
  <c r="DC23" i="6"/>
  <c r="DB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DF22" i="6"/>
  <c r="DE22" i="6"/>
  <c r="DD22" i="6"/>
  <c r="DC22" i="6"/>
  <c r="DB22" i="6"/>
  <c r="DA22" i="6"/>
  <c r="CZ22" i="6"/>
  <c r="CY22" i="6"/>
  <c r="CX22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J22" i="6"/>
  <c r="CH22" i="6"/>
  <c r="CE22" i="6"/>
  <c r="CD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I22" i="6"/>
  <c r="BG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H22" i="6"/>
  <c r="AF22" i="6"/>
  <c r="DF21" i="6"/>
  <c r="DE21" i="6"/>
  <c r="DD21" i="6"/>
  <c r="DC21" i="6"/>
  <c r="DB21" i="6"/>
  <c r="DA21" i="6"/>
  <c r="CZ21" i="6"/>
  <c r="CY21" i="6"/>
  <c r="CX21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I21" i="6"/>
  <c r="CH21" i="6"/>
  <c r="CG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H21" i="6"/>
  <c r="BG21" i="6"/>
  <c r="BF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G21" i="6"/>
  <c r="AF21" i="6"/>
  <c r="AE21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K20" i="6"/>
  <c r="CJ20" i="6"/>
  <c r="CG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J20" i="6"/>
  <c r="BI20" i="6"/>
  <c r="BF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I20" i="6"/>
  <c r="AH20" i="6"/>
  <c r="AE20" i="6"/>
  <c r="DF19" i="6"/>
  <c r="DE19" i="6"/>
  <c r="DD19" i="6"/>
  <c r="DC19" i="6"/>
  <c r="DB19" i="6"/>
  <c r="DA19" i="6"/>
  <c r="CZ19" i="6"/>
  <c r="CY19" i="6"/>
  <c r="CX19" i="6"/>
  <c r="CW19" i="6"/>
  <c r="CV19" i="6"/>
  <c r="CU19" i="6"/>
  <c r="CT19" i="6"/>
  <c r="CS19" i="6"/>
  <c r="CR19" i="6"/>
  <c r="CQ19" i="6"/>
  <c r="CP19" i="6"/>
  <c r="CO19" i="6"/>
  <c r="CN19" i="6"/>
  <c r="CM19" i="6"/>
  <c r="CL19" i="6"/>
  <c r="CJ19" i="6"/>
  <c r="CI19" i="6"/>
  <c r="CH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I19" i="6"/>
  <c r="BH19" i="6"/>
  <c r="BG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H19" i="6"/>
  <c r="AG19" i="6"/>
  <c r="AF19" i="6"/>
  <c r="DF18" i="6"/>
  <c r="DD18" i="6"/>
  <c r="DC18" i="6"/>
  <c r="DB18" i="6"/>
  <c r="DA18" i="6"/>
  <c r="CZ18" i="6"/>
  <c r="CY18" i="6"/>
  <c r="CX18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E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D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DE17" i="6"/>
  <c r="DD17" i="6"/>
  <c r="DC17" i="6"/>
  <c r="DB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DF16" i="6"/>
  <c r="DE16" i="6"/>
  <c r="DD16" i="6"/>
  <c r="DC16" i="6"/>
  <c r="DB16" i="6"/>
  <c r="DA16" i="6"/>
  <c r="CZ16" i="6"/>
  <c r="CY16" i="6"/>
  <c r="CX16" i="6"/>
  <c r="CW16" i="6"/>
  <c r="CV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E16" i="6"/>
  <c r="CD16" i="6"/>
  <c r="CC16" i="6"/>
  <c r="CB16" i="6"/>
  <c r="CA16" i="6"/>
  <c r="BZ16" i="6"/>
  <c r="BY16" i="6"/>
  <c r="BX16" i="6"/>
  <c r="BW16" i="6"/>
  <c r="BV16" i="6"/>
  <c r="BU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D16" i="6"/>
  <c r="BC16" i="6"/>
  <c r="BB16" i="6"/>
  <c r="BA16" i="6"/>
  <c r="AZ16" i="6"/>
  <c r="AY16" i="6"/>
  <c r="AX16" i="6"/>
  <c r="AW16" i="6"/>
  <c r="AV16" i="6"/>
  <c r="AU16" i="6"/>
  <c r="AT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DF15" i="6"/>
  <c r="DE15" i="6"/>
  <c r="DD15" i="6"/>
  <c r="DC15" i="6"/>
  <c r="DB15" i="6"/>
  <c r="DA15" i="6"/>
  <c r="CZ15" i="6"/>
  <c r="CY15" i="6"/>
  <c r="CX15" i="6"/>
  <c r="CW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E15" i="6"/>
  <c r="CD15" i="6"/>
  <c r="CC15" i="6"/>
  <c r="CB15" i="6"/>
  <c r="CA15" i="6"/>
  <c r="BZ15" i="6"/>
  <c r="BY15" i="6"/>
  <c r="BX15" i="6"/>
  <c r="BW15" i="6"/>
  <c r="BV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D15" i="6"/>
  <c r="BC15" i="6"/>
  <c r="BB15" i="6"/>
  <c r="BA15" i="6"/>
  <c r="AZ15" i="6"/>
  <c r="AY15" i="6"/>
  <c r="AX15" i="6"/>
  <c r="AW15" i="6"/>
  <c r="AV15" i="6"/>
  <c r="AU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DF14" i="6"/>
  <c r="DD14" i="6"/>
  <c r="DC14" i="6"/>
  <c r="DB14" i="6"/>
  <c r="DA14" i="6"/>
  <c r="CZ14" i="6"/>
  <c r="CX14" i="6"/>
  <c r="CW14" i="6"/>
  <c r="CV14" i="6"/>
  <c r="CU14" i="6"/>
  <c r="CT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E14" i="6"/>
  <c r="CC14" i="6"/>
  <c r="CB14" i="6"/>
  <c r="CA14" i="6"/>
  <c r="BZ14" i="6"/>
  <c r="BY14" i="6"/>
  <c r="BW14" i="6"/>
  <c r="BV14" i="6"/>
  <c r="BU14" i="6"/>
  <c r="BT14" i="6"/>
  <c r="BS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D14" i="6"/>
  <c r="BB14" i="6"/>
  <c r="BA14" i="6"/>
  <c r="AZ14" i="6"/>
  <c r="AY14" i="6"/>
  <c r="AX14" i="6"/>
  <c r="AV14" i="6"/>
  <c r="AU14" i="6"/>
  <c r="AT14" i="6"/>
  <c r="AS14" i="6"/>
  <c r="AR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DE13" i="6"/>
  <c r="DD13" i="6"/>
  <c r="DC13" i="6"/>
  <c r="DB13" i="6"/>
  <c r="DA13" i="6"/>
  <c r="CY13" i="6"/>
  <c r="CX13" i="6"/>
  <c r="CV13" i="6"/>
  <c r="CS13" i="6"/>
  <c r="CR13" i="6"/>
  <c r="CP13" i="6"/>
  <c r="CN13" i="6"/>
  <c r="CM13" i="6"/>
  <c r="CL13" i="6"/>
  <c r="CK13" i="6"/>
  <c r="CJ13" i="6"/>
  <c r="CI13" i="6"/>
  <c r="CH13" i="6"/>
  <c r="CG13" i="6"/>
  <c r="CD13" i="6"/>
  <c r="CC13" i="6"/>
  <c r="CB13" i="6"/>
  <c r="CA13" i="6"/>
  <c r="BZ13" i="6"/>
  <c r="BX13" i="6"/>
  <c r="BW13" i="6"/>
  <c r="BU13" i="6"/>
  <c r="BR13" i="6"/>
  <c r="BQ13" i="6"/>
  <c r="BO13" i="6"/>
  <c r="BM13" i="6"/>
  <c r="BL13" i="6"/>
  <c r="BK13" i="6"/>
  <c r="BJ13" i="6"/>
  <c r="BI13" i="6"/>
  <c r="BH13" i="6"/>
  <c r="BG13" i="6"/>
  <c r="BF13" i="6"/>
  <c r="BC13" i="6"/>
  <c r="BB13" i="6"/>
  <c r="BA13" i="6"/>
  <c r="AZ13" i="6"/>
  <c r="AY13" i="6"/>
  <c r="AW13" i="6"/>
  <c r="AV13" i="6"/>
  <c r="AT13" i="6"/>
  <c r="AQ13" i="6"/>
  <c r="AP13" i="6"/>
  <c r="AN13" i="6"/>
  <c r="AL13" i="6"/>
  <c r="AK13" i="6"/>
  <c r="AJ13" i="6"/>
  <c r="AI13" i="6"/>
  <c r="AH13" i="6"/>
  <c r="AG13" i="6"/>
  <c r="AF13" i="6"/>
  <c r="AE13" i="6"/>
  <c r="DF12" i="6"/>
  <c r="DE12" i="6"/>
  <c r="DD12" i="6"/>
  <c r="DC12" i="6"/>
  <c r="DB12" i="6"/>
  <c r="DA12" i="6"/>
  <c r="CZ12" i="6"/>
  <c r="CY12" i="6"/>
  <c r="CX12" i="6"/>
  <c r="CW12" i="6"/>
  <c r="CU12" i="6"/>
  <c r="CT12" i="6"/>
  <c r="CS12" i="6"/>
  <c r="CQ12" i="6"/>
  <c r="CO12" i="6"/>
  <c r="CN12" i="6"/>
  <c r="CM12" i="6"/>
  <c r="CL12" i="6"/>
  <c r="CK12" i="6"/>
  <c r="CJ12" i="6"/>
  <c r="CI12" i="6"/>
  <c r="CH12" i="6"/>
  <c r="CG12" i="6"/>
  <c r="CE12" i="6"/>
  <c r="CD12" i="6"/>
  <c r="CC12" i="6"/>
  <c r="CB12" i="6"/>
  <c r="CA12" i="6"/>
  <c r="BZ12" i="6"/>
  <c r="BY12" i="6"/>
  <c r="BX12" i="6"/>
  <c r="BW12" i="6"/>
  <c r="BV12" i="6"/>
  <c r="BT12" i="6"/>
  <c r="BS12" i="6"/>
  <c r="BR12" i="6"/>
  <c r="BP12" i="6"/>
  <c r="BN12" i="6"/>
  <c r="BM12" i="6"/>
  <c r="BL12" i="6"/>
  <c r="BK12" i="6"/>
  <c r="BJ12" i="6"/>
  <c r="BI12" i="6"/>
  <c r="BH12" i="6"/>
  <c r="BG12" i="6"/>
  <c r="BF12" i="6"/>
  <c r="BD12" i="6"/>
  <c r="BC12" i="6"/>
  <c r="BB12" i="6"/>
  <c r="BA12" i="6"/>
  <c r="AZ12" i="6"/>
  <c r="AY12" i="6"/>
  <c r="AX12" i="6"/>
  <c r="AW12" i="6"/>
  <c r="AV12" i="6"/>
  <c r="AU12" i="6"/>
  <c r="AS12" i="6"/>
  <c r="AR12" i="6"/>
  <c r="AQ12" i="6"/>
  <c r="AO12" i="6"/>
  <c r="AM12" i="6"/>
  <c r="AL12" i="6"/>
  <c r="AK12" i="6"/>
  <c r="AJ12" i="6"/>
  <c r="AI12" i="6"/>
  <c r="AH12" i="6"/>
  <c r="AG12" i="6"/>
  <c r="AF12" i="6"/>
  <c r="AE12" i="6"/>
  <c r="DF11" i="6"/>
  <c r="DE11" i="6"/>
  <c r="DD11" i="6"/>
  <c r="DC11" i="6"/>
  <c r="DB11" i="6"/>
  <c r="DA11" i="6"/>
  <c r="CZ11" i="6"/>
  <c r="CY11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E11" i="6"/>
  <c r="CD11" i="6"/>
  <c r="CC11" i="6"/>
  <c r="CB11" i="6"/>
  <c r="CA11" i="6"/>
  <c r="BZ11" i="6"/>
  <c r="BY11" i="6"/>
  <c r="BX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D11" i="6"/>
  <c r="BC11" i="6"/>
  <c r="BB11" i="6"/>
  <c r="BA11" i="6"/>
  <c r="AZ11" i="6"/>
  <c r="AY11" i="6"/>
  <c r="AX11" i="6"/>
  <c r="AW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J10" i="6"/>
  <c r="CH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I10" i="6"/>
  <c r="BG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H10" i="6"/>
  <c r="AF10" i="6"/>
  <c r="DF9" i="6"/>
  <c r="DE9" i="6"/>
  <c r="DD9" i="6"/>
  <c r="DC9" i="6"/>
  <c r="DB9" i="6"/>
  <c r="DA9" i="6"/>
  <c r="CZ9" i="6"/>
  <c r="CY9" i="6"/>
  <c r="CX9" i="6"/>
  <c r="CW9" i="6"/>
  <c r="CV9" i="6"/>
  <c r="CU9" i="6"/>
  <c r="CT9" i="6"/>
  <c r="CS9" i="6"/>
  <c r="CR9" i="6"/>
  <c r="CQ9" i="6"/>
  <c r="CP9" i="6"/>
  <c r="CO9" i="6"/>
  <c r="CN9" i="6"/>
  <c r="CM9" i="6"/>
  <c r="CK9" i="6"/>
  <c r="CI9" i="6"/>
  <c r="CG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J9" i="6"/>
  <c r="BH9" i="6"/>
  <c r="BF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I9" i="6"/>
  <c r="AG9" i="6"/>
  <c r="AE9" i="6"/>
  <c r="DF8" i="6"/>
  <c r="DE8" i="6"/>
  <c r="DD8" i="6"/>
  <c r="DC8" i="6"/>
  <c r="DB8" i="6"/>
  <c r="DA8" i="6"/>
  <c r="CZ8" i="6"/>
  <c r="CY8" i="6"/>
  <c r="CX8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DF7" i="6"/>
  <c r="DD7" i="6"/>
  <c r="DC7" i="6"/>
  <c r="DB7" i="6"/>
  <c r="DA7" i="6"/>
  <c r="CZ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E7" i="6"/>
  <c r="CC7" i="6"/>
  <c r="CB7" i="6"/>
  <c r="CA7" i="6"/>
  <c r="BZ7" i="6"/>
  <c r="BY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D7" i="6"/>
  <c r="BB7" i="6"/>
  <c r="BA7" i="6"/>
  <c r="AZ7" i="6"/>
  <c r="AY7" i="6"/>
  <c r="AX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DE6" i="6"/>
  <c r="DD6" i="6"/>
  <c r="DC6" i="6"/>
  <c r="DB6" i="6"/>
  <c r="DA6" i="6"/>
  <c r="CY6" i="6"/>
  <c r="CX6" i="6"/>
  <c r="CW6" i="6"/>
  <c r="CV6" i="6"/>
  <c r="CU6" i="6"/>
  <c r="CT6" i="6"/>
  <c r="CR6" i="6"/>
  <c r="CQ6" i="6"/>
  <c r="CP6" i="6"/>
  <c r="CO6" i="6"/>
  <c r="CN6" i="6"/>
  <c r="CM6" i="6"/>
  <c r="CL6" i="6"/>
  <c r="CK6" i="6"/>
  <c r="CJ6" i="6"/>
  <c r="CI6" i="6"/>
  <c r="CH6" i="6"/>
  <c r="CG6" i="6"/>
  <c r="CD6" i="6"/>
  <c r="CC6" i="6"/>
  <c r="CB6" i="6"/>
  <c r="CA6" i="6"/>
  <c r="BZ6" i="6"/>
  <c r="BX6" i="6"/>
  <c r="BW6" i="6"/>
  <c r="BV6" i="6"/>
  <c r="BU6" i="6"/>
  <c r="BT6" i="6"/>
  <c r="BS6" i="6"/>
  <c r="BQ6" i="6"/>
  <c r="BP6" i="6"/>
  <c r="BO6" i="6"/>
  <c r="BN6" i="6"/>
  <c r="BM6" i="6"/>
  <c r="BL6" i="6"/>
  <c r="BK6" i="6"/>
  <c r="BJ6" i="6"/>
  <c r="BI6" i="6"/>
  <c r="BH6" i="6"/>
  <c r="BG6" i="6"/>
  <c r="BF6" i="6"/>
  <c r="BC6" i="6"/>
  <c r="BB6" i="6"/>
  <c r="BA6" i="6"/>
  <c r="AZ6" i="6"/>
  <c r="AY6" i="6"/>
  <c r="AW6" i="6"/>
  <c r="AV6" i="6"/>
  <c r="AU6" i="6"/>
  <c r="AT6" i="6"/>
  <c r="AS6" i="6"/>
  <c r="AR6" i="6"/>
  <c r="AP6" i="6"/>
  <c r="AO6" i="6"/>
  <c r="AN6" i="6"/>
  <c r="AM6" i="6"/>
  <c r="AL6" i="6"/>
  <c r="AK6" i="6"/>
  <c r="AJ6" i="6"/>
  <c r="AI6" i="6"/>
  <c r="AH6" i="6"/>
  <c r="AG6" i="6"/>
  <c r="AF6" i="6"/>
  <c r="AE6" i="6"/>
  <c r="DF5" i="6"/>
  <c r="DE5" i="6"/>
  <c r="DD5" i="6"/>
  <c r="DC5" i="6"/>
  <c r="DB5" i="6"/>
  <c r="DA5" i="6"/>
  <c r="CZ5" i="6"/>
  <c r="CY5" i="6"/>
  <c r="CX5" i="6"/>
  <c r="CW5" i="6"/>
  <c r="CV5" i="6"/>
  <c r="CS5" i="6"/>
  <c r="CR5" i="6"/>
  <c r="CP5" i="6"/>
  <c r="CN5" i="6"/>
  <c r="CM5" i="6"/>
  <c r="CL5" i="6"/>
  <c r="CK5" i="6"/>
  <c r="CJ5" i="6"/>
  <c r="CI5" i="6"/>
  <c r="CH5" i="6"/>
  <c r="CG5" i="6"/>
  <c r="CE5" i="6"/>
  <c r="CD5" i="6"/>
  <c r="CC5" i="6"/>
  <c r="CB5" i="6"/>
  <c r="CA5" i="6"/>
  <c r="BZ5" i="6"/>
  <c r="BY5" i="6"/>
  <c r="BX5" i="6"/>
  <c r="BW5" i="6"/>
  <c r="BV5" i="6"/>
  <c r="BU5" i="6"/>
  <c r="BR5" i="6"/>
  <c r="BQ5" i="6"/>
  <c r="BO5" i="6"/>
  <c r="BM5" i="6"/>
  <c r="BL5" i="6"/>
  <c r="BK5" i="6"/>
  <c r="BJ5" i="6"/>
  <c r="BI5" i="6"/>
  <c r="BH5" i="6"/>
  <c r="BG5" i="6"/>
  <c r="BF5" i="6"/>
  <c r="BD5" i="6"/>
  <c r="BC5" i="6"/>
  <c r="BB5" i="6"/>
  <c r="BA5" i="6"/>
  <c r="AZ5" i="6"/>
  <c r="AY5" i="6"/>
  <c r="AX5" i="6"/>
  <c r="AW5" i="6"/>
  <c r="AV5" i="6"/>
  <c r="AU5" i="6"/>
  <c r="AT5" i="6"/>
  <c r="AQ5" i="6"/>
  <c r="AP5" i="6"/>
  <c r="AN5" i="6"/>
  <c r="AL5" i="6"/>
  <c r="AK5" i="6"/>
  <c r="AJ5" i="6"/>
  <c r="AI5" i="6"/>
  <c r="AH5" i="6"/>
  <c r="AG5" i="6"/>
  <c r="AF5" i="6"/>
  <c r="AE5" i="6"/>
  <c r="DF4" i="6"/>
  <c r="DE4" i="6"/>
  <c r="DD4" i="6"/>
  <c r="DC4" i="6"/>
  <c r="DB4" i="6"/>
  <c r="DA4" i="6"/>
  <c r="CZ4" i="6"/>
  <c r="CY4" i="6"/>
  <c r="CX4" i="6"/>
  <c r="CW4" i="6"/>
  <c r="CU4" i="6"/>
  <c r="CT4" i="6"/>
  <c r="CS4" i="6"/>
  <c r="CQ4" i="6"/>
  <c r="CO4" i="6"/>
  <c r="CN4" i="6"/>
  <c r="CM4" i="6"/>
  <c r="CL4" i="6"/>
  <c r="CK4" i="6"/>
  <c r="CJ4" i="6"/>
  <c r="CI4" i="6"/>
  <c r="CH4" i="6"/>
  <c r="CG4" i="6"/>
  <c r="CE4" i="6"/>
  <c r="CD4" i="6"/>
  <c r="CC4" i="6"/>
  <c r="CB4" i="6"/>
  <c r="CA4" i="6"/>
  <c r="BZ4" i="6"/>
  <c r="BY4" i="6"/>
  <c r="BX4" i="6"/>
  <c r="BW4" i="6"/>
  <c r="BV4" i="6"/>
  <c r="BT4" i="6"/>
  <c r="BS4" i="6"/>
  <c r="BR4" i="6"/>
  <c r="BP4" i="6"/>
  <c r="BN4" i="6"/>
  <c r="BM4" i="6"/>
  <c r="BL4" i="6"/>
  <c r="BK4" i="6"/>
  <c r="BJ4" i="6"/>
  <c r="BI4" i="6"/>
  <c r="BH4" i="6"/>
  <c r="BG4" i="6"/>
  <c r="BF4" i="6"/>
  <c r="BD4" i="6"/>
  <c r="BC4" i="6"/>
  <c r="BB4" i="6"/>
  <c r="BA4" i="6"/>
  <c r="AZ4" i="6"/>
  <c r="AY4" i="6"/>
  <c r="AX4" i="6"/>
  <c r="AW4" i="6"/>
  <c r="AV4" i="6"/>
  <c r="AU4" i="6"/>
  <c r="AS4" i="6"/>
  <c r="AR4" i="6"/>
  <c r="AQ4" i="6"/>
  <c r="AO4" i="6"/>
  <c r="AM4" i="6"/>
  <c r="AL4" i="6"/>
  <c r="AK4" i="6"/>
  <c r="AJ4" i="6"/>
  <c r="AI4" i="6"/>
  <c r="AH4" i="6"/>
  <c r="AG4" i="6"/>
  <c r="AF4" i="6"/>
  <c r="AE4" i="6"/>
  <c r="AG263" i="5"/>
  <c r="AF263" i="5"/>
  <c r="AE263" i="5"/>
  <c r="AD263" i="5"/>
  <c r="AC263" i="5"/>
  <c r="V263" i="5"/>
  <c r="U263" i="5"/>
  <c r="T263" i="5"/>
  <c r="S263" i="5"/>
  <c r="AG262" i="5"/>
  <c r="AF262" i="5"/>
  <c r="AE262" i="5"/>
  <c r="AD262" i="5"/>
  <c r="AC262" i="5"/>
  <c r="V262" i="5"/>
  <c r="U262" i="5"/>
  <c r="T262" i="5"/>
  <c r="S262" i="5"/>
  <c r="AG261" i="5"/>
  <c r="AF261" i="5"/>
  <c r="AE261" i="5"/>
  <c r="AD261" i="5"/>
  <c r="AC261" i="5"/>
  <c r="V261" i="5"/>
  <c r="U261" i="5"/>
  <c r="T261" i="5"/>
  <c r="S261" i="5"/>
  <c r="AG240" i="5"/>
  <c r="AF240" i="5"/>
  <c r="AE240" i="5"/>
  <c r="AD240" i="5"/>
  <c r="AC240" i="5"/>
  <c r="AB240" i="5"/>
  <c r="AA240" i="5"/>
  <c r="Z240" i="5"/>
  <c r="W240" i="5"/>
  <c r="V240" i="5"/>
  <c r="U240" i="5"/>
  <c r="T240" i="5"/>
  <c r="S240" i="5"/>
  <c r="AG239" i="5"/>
  <c r="AF239" i="5"/>
  <c r="AE239" i="5"/>
  <c r="AD239" i="5"/>
  <c r="AC239" i="5"/>
  <c r="AB239" i="5"/>
  <c r="AA239" i="5"/>
  <c r="Z239" i="5"/>
  <c r="W239" i="5"/>
  <c r="V239" i="5"/>
  <c r="U239" i="5"/>
  <c r="T239" i="5"/>
  <c r="S239" i="5"/>
  <c r="AG238" i="5"/>
  <c r="AF238" i="5"/>
  <c r="AE238" i="5"/>
  <c r="AD238" i="5"/>
  <c r="AC238" i="5"/>
  <c r="AB238" i="5"/>
  <c r="AA238" i="5"/>
  <c r="Z238" i="5"/>
  <c r="W238" i="5"/>
  <c r="V238" i="5"/>
  <c r="U238" i="5"/>
  <c r="T238" i="5"/>
  <c r="S238" i="5"/>
  <c r="AG223" i="5"/>
  <c r="AF223" i="5"/>
  <c r="AE223" i="5"/>
  <c r="AD223" i="5"/>
  <c r="AC223" i="5"/>
  <c r="AB223" i="5"/>
  <c r="AA223" i="5"/>
  <c r="Y223" i="5"/>
  <c r="W223" i="5"/>
  <c r="V223" i="5"/>
  <c r="U223" i="5"/>
  <c r="T223" i="5"/>
  <c r="S223" i="5"/>
  <c r="AG222" i="5"/>
  <c r="AF222" i="5"/>
  <c r="AE222" i="5"/>
  <c r="AD222" i="5"/>
  <c r="AC222" i="5"/>
  <c r="AB222" i="5"/>
  <c r="AA222" i="5"/>
  <c r="Y222" i="5"/>
  <c r="W222" i="5"/>
  <c r="V222" i="5"/>
  <c r="U222" i="5"/>
  <c r="T222" i="5"/>
  <c r="S222" i="5"/>
  <c r="AG221" i="5"/>
  <c r="AF221" i="5"/>
  <c r="AE221" i="5"/>
  <c r="AD221" i="5"/>
  <c r="AC221" i="5"/>
  <c r="AB221" i="5"/>
  <c r="AA221" i="5"/>
  <c r="Y221" i="5"/>
  <c r="W221" i="5"/>
  <c r="V221" i="5"/>
  <c r="U221" i="5"/>
  <c r="T221" i="5"/>
  <c r="S221" i="5"/>
  <c r="AG202" i="5"/>
  <c r="AF202" i="5"/>
  <c r="AA202" i="5"/>
  <c r="Y202" i="5"/>
  <c r="X202" i="5"/>
  <c r="W202" i="5"/>
  <c r="V202" i="5"/>
  <c r="U202" i="5"/>
  <c r="T202" i="5"/>
  <c r="S202" i="5"/>
  <c r="AG201" i="5"/>
  <c r="AF201" i="5"/>
  <c r="AA201" i="5"/>
  <c r="Y201" i="5"/>
  <c r="X201" i="5"/>
  <c r="W201" i="5"/>
  <c r="V201" i="5"/>
  <c r="U201" i="5"/>
  <c r="T201" i="5"/>
  <c r="S201" i="5"/>
  <c r="AG200" i="5"/>
  <c r="AF200" i="5"/>
  <c r="AA200" i="5"/>
  <c r="Y200" i="5"/>
  <c r="X200" i="5"/>
  <c r="W200" i="5"/>
  <c r="V200" i="5"/>
  <c r="U200" i="5"/>
  <c r="T200" i="5"/>
  <c r="S200" i="5"/>
  <c r="T149" i="5"/>
  <c r="AG145" i="5"/>
  <c r="AF145" i="5"/>
  <c r="AE145" i="5"/>
  <c r="AD145" i="5"/>
  <c r="AC145" i="5"/>
  <c r="U145" i="5"/>
  <c r="T145" i="5"/>
  <c r="S145" i="5"/>
  <c r="AG144" i="5"/>
  <c r="AF144" i="5"/>
  <c r="AE144" i="5"/>
  <c r="AD144" i="5"/>
  <c r="AC144" i="5"/>
  <c r="U144" i="5"/>
  <c r="T144" i="5"/>
  <c r="S144" i="5"/>
  <c r="AG143" i="5"/>
  <c r="AF143" i="5"/>
  <c r="AE143" i="5"/>
  <c r="AD143" i="5"/>
  <c r="AC143" i="5"/>
  <c r="U143" i="5"/>
  <c r="T143" i="5"/>
  <c r="S143" i="5"/>
  <c r="W138" i="5"/>
  <c r="AG125" i="5"/>
  <c r="AF125" i="5"/>
  <c r="AE125" i="5"/>
  <c r="AD125" i="5"/>
  <c r="AC125" i="5"/>
  <c r="AB125" i="5"/>
  <c r="AA125" i="5"/>
  <c r="Z125" i="5"/>
  <c r="Y125" i="5"/>
  <c r="W125" i="5"/>
  <c r="V125" i="5"/>
  <c r="U125" i="5"/>
  <c r="T125" i="5"/>
  <c r="S125" i="5"/>
  <c r="AG124" i="5"/>
  <c r="AF124" i="5"/>
  <c r="AE124" i="5"/>
  <c r="AD124" i="5"/>
  <c r="AC124" i="5"/>
  <c r="AB124" i="5"/>
  <c r="AA124" i="5"/>
  <c r="Z124" i="5"/>
  <c r="Y124" i="5"/>
  <c r="W124" i="5"/>
  <c r="V124" i="5"/>
  <c r="U124" i="5"/>
  <c r="T124" i="5"/>
  <c r="S124" i="5"/>
  <c r="AG123" i="5"/>
  <c r="AF123" i="5"/>
  <c r="AE123" i="5"/>
  <c r="AD123" i="5"/>
  <c r="AC123" i="5"/>
  <c r="AB123" i="5"/>
  <c r="AA123" i="5"/>
  <c r="Z123" i="5"/>
  <c r="Y123" i="5"/>
  <c r="W123" i="5"/>
  <c r="V123" i="5"/>
  <c r="U123" i="5"/>
  <c r="T123" i="5"/>
  <c r="S123" i="5"/>
  <c r="AG101" i="5"/>
  <c r="AF101" i="5"/>
  <c r="AE101" i="5"/>
  <c r="AD101" i="5"/>
  <c r="AC101" i="5"/>
  <c r="AB101" i="5"/>
  <c r="AA101" i="5"/>
  <c r="V101" i="5"/>
  <c r="U101" i="5"/>
  <c r="T101" i="5"/>
  <c r="S101" i="5"/>
  <c r="AG100" i="5"/>
  <c r="AF100" i="5"/>
  <c r="AE100" i="5"/>
  <c r="AD100" i="5"/>
  <c r="AC100" i="5"/>
  <c r="AB100" i="5"/>
  <c r="AA100" i="5"/>
  <c r="V100" i="5"/>
  <c r="U100" i="5"/>
  <c r="T100" i="5"/>
  <c r="S100" i="5"/>
  <c r="AG99" i="5"/>
  <c r="AF99" i="5"/>
  <c r="AE99" i="5"/>
  <c r="AD99" i="5"/>
  <c r="AC99" i="5"/>
  <c r="AB99" i="5"/>
  <c r="AA99" i="5"/>
  <c r="V99" i="5"/>
  <c r="U99" i="5"/>
  <c r="T99" i="5"/>
  <c r="S99" i="5"/>
  <c r="AG84" i="5"/>
  <c r="AF84" i="5"/>
  <c r="AE84" i="5"/>
  <c r="AD84" i="5"/>
  <c r="AC84" i="5"/>
  <c r="AB84" i="5"/>
  <c r="AA84" i="5"/>
  <c r="Z84" i="5"/>
  <c r="Y84" i="5"/>
  <c r="X84" i="5"/>
  <c r="W84" i="5"/>
  <c r="V84" i="5"/>
  <c r="S84" i="5"/>
  <c r="AG83" i="5"/>
  <c r="AF83" i="5"/>
  <c r="AE83" i="5"/>
  <c r="AD83" i="5"/>
  <c r="AC83" i="5"/>
  <c r="AB83" i="5"/>
  <c r="AA83" i="5"/>
  <c r="Z83" i="5"/>
  <c r="Y83" i="5"/>
  <c r="X83" i="5"/>
  <c r="W83" i="5"/>
  <c r="V83" i="5"/>
  <c r="S83" i="5"/>
  <c r="AG82" i="5"/>
  <c r="AF82" i="5"/>
  <c r="AE82" i="5"/>
  <c r="AD82" i="5"/>
  <c r="AC82" i="5"/>
  <c r="AB82" i="5"/>
  <c r="AA82" i="5"/>
  <c r="Z82" i="5"/>
  <c r="Y82" i="5"/>
  <c r="X82" i="5"/>
  <c r="W82" i="5"/>
  <c r="V82" i="5"/>
  <c r="S82" i="5"/>
  <c r="U79" i="5"/>
  <c r="T75" i="5"/>
  <c r="AG64" i="5"/>
  <c r="AF64" i="5"/>
  <c r="AE64" i="5"/>
  <c r="AC64" i="5"/>
  <c r="AA64" i="5"/>
  <c r="Y64" i="5"/>
  <c r="W64" i="5"/>
  <c r="V64" i="5"/>
  <c r="U64" i="5"/>
  <c r="T64" i="5"/>
  <c r="S64" i="5"/>
  <c r="AG63" i="5"/>
  <c r="AF63" i="5"/>
  <c r="AE63" i="5"/>
  <c r="AC63" i="5"/>
  <c r="AA63" i="5"/>
  <c r="Y63" i="5"/>
  <c r="W63" i="5"/>
  <c r="V63" i="5"/>
  <c r="U63" i="5"/>
  <c r="T63" i="5"/>
  <c r="S63" i="5"/>
  <c r="AG62" i="5"/>
  <c r="AF62" i="5"/>
  <c r="AE62" i="5"/>
  <c r="AC62" i="5"/>
  <c r="AA62" i="5"/>
  <c r="Y62" i="5"/>
  <c r="W62" i="5"/>
  <c r="V62" i="5"/>
  <c r="U62" i="5"/>
  <c r="T62" i="5"/>
  <c r="S62" i="5"/>
  <c r="AG44" i="5"/>
  <c r="AF44" i="5"/>
  <c r="AE44" i="5"/>
  <c r="AD44" i="5"/>
  <c r="AC44" i="5"/>
  <c r="X44" i="5"/>
  <c r="W44" i="5"/>
  <c r="V44" i="5"/>
  <c r="U44" i="5"/>
  <c r="T44" i="5"/>
  <c r="S44" i="5"/>
  <c r="AG43" i="5"/>
  <c r="AF43" i="5"/>
  <c r="AE43" i="5"/>
  <c r="AD43" i="5"/>
  <c r="AC43" i="5"/>
  <c r="X43" i="5"/>
  <c r="W43" i="5"/>
  <c r="V43" i="5"/>
  <c r="U43" i="5"/>
  <c r="T43" i="5"/>
  <c r="S43" i="5"/>
  <c r="AG42" i="5"/>
  <c r="AF42" i="5"/>
  <c r="AE42" i="5"/>
  <c r="AD42" i="5"/>
  <c r="AC42" i="5"/>
  <c r="X42" i="5"/>
  <c r="W42" i="5"/>
  <c r="V42" i="5"/>
  <c r="U42" i="5"/>
  <c r="T42" i="5"/>
  <c r="S42" i="5"/>
  <c r="D15" i="4"/>
  <c r="Y246" i="5" s="1"/>
  <c r="C15" i="4"/>
  <c r="C14" i="4"/>
  <c r="D14" i="4" s="1"/>
  <c r="Y237" i="5" s="1"/>
  <c r="C13" i="4"/>
  <c r="D13" i="4" s="1"/>
  <c r="D12" i="4"/>
  <c r="D11" i="4"/>
  <c r="V185" i="5" s="1"/>
  <c r="D10" i="4"/>
  <c r="V176" i="5" s="1"/>
  <c r="D9" i="4"/>
  <c r="D8" i="4"/>
  <c r="D7" i="4"/>
  <c r="C7" i="4"/>
  <c r="C6" i="4"/>
  <c r="D6" i="4" s="1"/>
  <c r="D5" i="4"/>
  <c r="T79" i="5" s="1"/>
  <c r="D4" i="4"/>
  <c r="X58" i="5" s="1"/>
  <c r="C3" i="4"/>
  <c r="D3" i="4" s="1"/>
  <c r="D2" i="4"/>
  <c r="AA22" i="5" s="1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" i="3"/>
  <c r="C2" i="3"/>
  <c r="B10" i="2"/>
  <c r="B4" i="2"/>
  <c r="Z38" i="5" l="1"/>
  <c r="Y36" i="5"/>
  <c r="Y44" i="5" s="1"/>
  <c r="Y34" i="5"/>
  <c r="Y32" i="5"/>
  <c r="Y30" i="5"/>
  <c r="Y28" i="5"/>
  <c r="AB37" i="5"/>
  <c r="AB35" i="5"/>
  <c r="AB33" i="5"/>
  <c r="AB31" i="5"/>
  <c r="AB29" i="5"/>
  <c r="AA37" i="5"/>
  <c r="AA35" i="5"/>
  <c r="AA33" i="5"/>
  <c r="AA31" i="5"/>
  <c r="AA29" i="5"/>
  <c r="Z37" i="5"/>
  <c r="Z35" i="5"/>
  <c r="Z33" i="5"/>
  <c r="Z31" i="5"/>
  <c r="Z29" i="5"/>
  <c r="AA38" i="5"/>
  <c r="Z36" i="5"/>
  <c r="Z44" i="5" s="1"/>
  <c r="Z34" i="5"/>
  <c r="Z32" i="5"/>
  <c r="Z30" i="5"/>
  <c r="Z28" i="5"/>
  <c r="AB38" i="5"/>
  <c r="AB32" i="5"/>
  <c r="Y37" i="5"/>
  <c r="AA32" i="5"/>
  <c r="AA43" i="5" s="1"/>
  <c r="AB36" i="5"/>
  <c r="Y31" i="5"/>
  <c r="Y35" i="5"/>
  <c r="AA36" i="5"/>
  <c r="AB30" i="5"/>
  <c r="AA30" i="5"/>
  <c r="AB34" i="5"/>
  <c r="Y29" i="5"/>
  <c r="AA39" i="5"/>
  <c r="Y33" i="5"/>
  <c r="AA28" i="5"/>
  <c r="AA42" i="5" s="1"/>
  <c r="AB39" i="5"/>
  <c r="AA34" i="5"/>
  <c r="AB28" i="5"/>
  <c r="W97" i="5"/>
  <c r="W95" i="5"/>
  <c r="X97" i="5"/>
  <c r="Z94" i="5"/>
  <c r="Z101" i="5" s="1"/>
  <c r="DF26" i="6" s="1"/>
  <c r="Z92" i="5"/>
  <c r="Z90" i="5"/>
  <c r="Z88" i="5"/>
  <c r="Z86" i="5"/>
  <c r="Z96" i="5"/>
  <c r="Y94" i="5"/>
  <c r="Y101" i="5" s="1"/>
  <c r="DE27" i="6" s="1"/>
  <c r="Y92" i="5"/>
  <c r="Y90" i="5"/>
  <c r="Y100" i="5" s="1"/>
  <c r="CD27" i="6" s="1"/>
  <c r="Y88" i="5"/>
  <c r="Y86" i="5"/>
  <c r="Y96" i="5"/>
  <c r="X94" i="5"/>
  <c r="X92" i="5"/>
  <c r="X90" i="5"/>
  <c r="X88" i="5"/>
  <c r="X86" i="5"/>
  <c r="X99" i="5" s="1"/>
  <c r="X96" i="5"/>
  <c r="W94" i="5"/>
  <c r="W92" i="5"/>
  <c r="W90" i="5"/>
  <c r="W88" i="5"/>
  <c r="W86" i="5"/>
  <c r="W96" i="5"/>
  <c r="Z93" i="5"/>
  <c r="Z91" i="5"/>
  <c r="Z89" i="5"/>
  <c r="Z87" i="5"/>
  <c r="Z95" i="5"/>
  <c r="Y93" i="5"/>
  <c r="Y91" i="5"/>
  <c r="Y89" i="5"/>
  <c r="Y87" i="5"/>
  <c r="W98" i="5"/>
  <c r="X95" i="5"/>
  <c r="W93" i="5"/>
  <c r="W91" i="5"/>
  <c r="W89" i="5"/>
  <c r="W87" i="5"/>
  <c r="X93" i="5"/>
  <c r="X91" i="5"/>
  <c r="X89" i="5"/>
  <c r="X87" i="5"/>
  <c r="Y95" i="5"/>
  <c r="X219" i="5"/>
  <c r="X215" i="5"/>
  <c r="X211" i="5"/>
  <c r="X207" i="5"/>
  <c r="Z218" i="5"/>
  <c r="Z214" i="5"/>
  <c r="Z210" i="5"/>
  <c r="Z206" i="5"/>
  <c r="X218" i="5"/>
  <c r="X214" i="5"/>
  <c r="X210" i="5"/>
  <c r="X206" i="5"/>
  <c r="Z217" i="5"/>
  <c r="Z213" i="5"/>
  <c r="Z209" i="5"/>
  <c r="Z205" i="5"/>
  <c r="X217" i="5"/>
  <c r="X213" i="5"/>
  <c r="X209" i="5"/>
  <c r="X205" i="5"/>
  <c r="Z220" i="5"/>
  <c r="Z216" i="5"/>
  <c r="Z212" i="5"/>
  <c r="Z208" i="5"/>
  <c r="Z204" i="5"/>
  <c r="X220" i="5"/>
  <c r="X204" i="5"/>
  <c r="X221" i="5" s="1"/>
  <c r="AY57" i="6" s="1"/>
  <c r="Z219" i="5"/>
  <c r="X216" i="5"/>
  <c r="Z215" i="5"/>
  <c r="X212" i="5"/>
  <c r="Z211" i="5"/>
  <c r="Z207" i="5"/>
  <c r="X208" i="5"/>
  <c r="Z140" i="5"/>
  <c r="Y139" i="5"/>
  <c r="X138" i="5"/>
  <c r="W137" i="5"/>
  <c r="V136" i="5"/>
  <c r="AB134" i="5"/>
  <c r="AA133" i="5"/>
  <c r="Z132" i="5"/>
  <c r="Y131" i="5"/>
  <c r="X130" i="5"/>
  <c r="W129" i="5"/>
  <c r="V128" i="5"/>
  <c r="X142" i="5"/>
  <c r="X140" i="5"/>
  <c r="W139" i="5"/>
  <c r="V138" i="5"/>
  <c r="AB136" i="5"/>
  <c r="AA135" i="5"/>
  <c r="AA145" i="5" s="1"/>
  <c r="Z134" i="5"/>
  <c r="Y133" i="5"/>
  <c r="X132" i="5"/>
  <c r="W131" i="5"/>
  <c r="V130" i="5"/>
  <c r="AB128" i="5"/>
  <c r="AA127" i="5"/>
  <c r="W142" i="5"/>
  <c r="W140" i="5"/>
  <c r="V139" i="5"/>
  <c r="AB137" i="5"/>
  <c r="AA136" i="5"/>
  <c r="Z135" i="5"/>
  <c r="Y134" i="5"/>
  <c r="X133" i="5"/>
  <c r="W132" i="5"/>
  <c r="V131" i="5"/>
  <c r="AB129" i="5"/>
  <c r="AA128" i="5"/>
  <c r="Z127" i="5"/>
  <c r="Y141" i="5"/>
  <c r="V140" i="5"/>
  <c r="AB138" i="5"/>
  <c r="AA137" i="5"/>
  <c r="Z136" i="5"/>
  <c r="Y135" i="5"/>
  <c r="X134" i="5"/>
  <c r="W133" i="5"/>
  <c r="V132" i="5"/>
  <c r="AB130" i="5"/>
  <c r="AA129" i="5"/>
  <c r="Z128" i="5"/>
  <c r="Y127" i="5"/>
  <c r="X141" i="5"/>
  <c r="AB139" i="5"/>
  <c r="AA138" i="5"/>
  <c r="Z137" i="5"/>
  <c r="Y136" i="5"/>
  <c r="X135" i="5"/>
  <c r="X145" i="5" s="1"/>
  <c r="W134" i="5"/>
  <c r="V133" i="5"/>
  <c r="AB131" i="5"/>
  <c r="AA130" i="5"/>
  <c r="Z129" i="5"/>
  <c r="Y128" i="5"/>
  <c r="X127" i="5"/>
  <c r="Y140" i="5"/>
  <c r="X137" i="5"/>
  <c r="V134" i="5"/>
  <c r="X131" i="5"/>
  <c r="X144" i="5" s="1"/>
  <c r="W128" i="5"/>
  <c r="AA139" i="5"/>
  <c r="V137" i="5"/>
  <c r="AB133" i="5"/>
  <c r="Z130" i="5"/>
  <c r="AB127" i="5"/>
  <c r="AB143" i="5" s="1"/>
  <c r="Z139" i="5"/>
  <c r="X136" i="5"/>
  <c r="Z133" i="5"/>
  <c r="Y130" i="5"/>
  <c r="W127" i="5"/>
  <c r="W143" i="5" s="1"/>
  <c r="X139" i="5"/>
  <c r="W136" i="5"/>
  <c r="AB132" i="5"/>
  <c r="W130" i="5"/>
  <c r="V127" i="5"/>
  <c r="Z138" i="5"/>
  <c r="AB135" i="5"/>
  <c r="AB145" i="5" s="1"/>
  <c r="AA132" i="5"/>
  <c r="Y129" i="5"/>
  <c r="Y138" i="5"/>
  <c r="W135" i="5"/>
  <c r="W145" i="5" s="1"/>
  <c r="Y132" i="5"/>
  <c r="X129" i="5"/>
  <c r="V141" i="5"/>
  <c r="Y137" i="5"/>
  <c r="AA134" i="5"/>
  <c r="Z131" i="5"/>
  <c r="Z144" i="5" s="1"/>
  <c r="X128" i="5"/>
  <c r="AC3" i="5"/>
  <c r="AC24" i="5" s="1"/>
  <c r="AD4" i="5"/>
  <c r="AE5" i="5"/>
  <c r="AF6" i="5"/>
  <c r="AG7" i="5"/>
  <c r="S9" i="5"/>
  <c r="T10" i="5"/>
  <c r="U11" i="5"/>
  <c r="W12" i="5"/>
  <c r="Y13" i="5"/>
  <c r="AB14" i="5"/>
  <c r="AG15" i="5"/>
  <c r="AA17" i="5"/>
  <c r="X19" i="5"/>
  <c r="Z21" i="5"/>
  <c r="X50" i="5"/>
  <c r="AB54" i="5"/>
  <c r="U75" i="5"/>
  <c r="W141" i="5"/>
  <c r="X119" i="5"/>
  <c r="X111" i="5"/>
  <c r="X103" i="5"/>
  <c r="X117" i="5"/>
  <c r="X109" i="5"/>
  <c r="X116" i="5"/>
  <c r="X108" i="5"/>
  <c r="X115" i="5"/>
  <c r="X107" i="5"/>
  <c r="X122" i="5"/>
  <c r="X114" i="5"/>
  <c r="X106" i="5"/>
  <c r="X121" i="5"/>
  <c r="X120" i="5"/>
  <c r="X118" i="5"/>
  <c r="X113" i="5"/>
  <c r="X112" i="5"/>
  <c r="X110" i="5"/>
  <c r="X104" i="5"/>
  <c r="AC4" i="5"/>
  <c r="AE6" i="5"/>
  <c r="AF7" i="5"/>
  <c r="AG8" i="5"/>
  <c r="T11" i="5"/>
  <c r="AA14" i="5"/>
  <c r="Z17" i="5"/>
  <c r="AF18" i="5"/>
  <c r="Y21" i="5"/>
  <c r="AB48" i="5"/>
  <c r="Z54" i="5"/>
  <c r="U159" i="5"/>
  <c r="U157" i="5"/>
  <c r="U155" i="5"/>
  <c r="U153" i="5"/>
  <c r="U151" i="5"/>
  <c r="U149" i="5"/>
  <c r="S159" i="5"/>
  <c r="S157" i="5"/>
  <c r="S163" i="5" s="1"/>
  <c r="S155" i="5"/>
  <c r="S153" i="5"/>
  <c r="S151" i="5"/>
  <c r="S149" i="5"/>
  <c r="V160" i="5"/>
  <c r="V158" i="5"/>
  <c r="V156" i="5"/>
  <c r="V154" i="5"/>
  <c r="V152" i="5"/>
  <c r="V150" i="5"/>
  <c r="V148" i="5"/>
  <c r="U160" i="5"/>
  <c r="U158" i="5"/>
  <c r="U156" i="5"/>
  <c r="U154" i="5"/>
  <c r="U152" i="5"/>
  <c r="U150" i="5"/>
  <c r="V147" i="5"/>
  <c r="T160" i="5"/>
  <c r="T158" i="5"/>
  <c r="T156" i="5"/>
  <c r="T154" i="5"/>
  <c r="T152" i="5"/>
  <c r="T150" i="5"/>
  <c r="T161" i="5" s="1"/>
  <c r="S158" i="5"/>
  <c r="T153" i="5"/>
  <c r="V157" i="5"/>
  <c r="S152" i="5"/>
  <c r="T157" i="5"/>
  <c r="V151" i="5"/>
  <c r="S156" i="5"/>
  <c r="T151" i="5"/>
  <c r="V155" i="5"/>
  <c r="S150" i="5"/>
  <c r="S160" i="5"/>
  <c r="T155" i="5"/>
  <c r="V149" i="5"/>
  <c r="T159" i="5"/>
  <c r="V153" i="5"/>
  <c r="Z260" i="5"/>
  <c r="Z258" i="5"/>
  <c r="AB256" i="5"/>
  <c r="AB254" i="5"/>
  <c r="X253" i="5"/>
  <c r="AA251" i="5"/>
  <c r="X259" i="5"/>
  <c r="Z257" i="5"/>
  <c r="Y255" i="5"/>
  <c r="AB252" i="5"/>
  <c r="Y251" i="5"/>
  <c r="W250" i="5"/>
  <c r="AA248" i="5"/>
  <c r="Y247" i="5"/>
  <c r="Y262" i="5" s="1"/>
  <c r="W246" i="5"/>
  <c r="W262" i="5" s="1"/>
  <c r="AA244" i="5"/>
  <c r="Y243" i="5"/>
  <c r="W242" i="5"/>
  <c r="AB258" i="5"/>
  <c r="Y257" i="5"/>
  <c r="AA254" i="5"/>
  <c r="AA252" i="5"/>
  <c r="X251" i="5"/>
  <c r="AB249" i="5"/>
  <c r="Z248" i="5"/>
  <c r="X247" i="5"/>
  <c r="AB245" i="5"/>
  <c r="Z244" i="5"/>
  <c r="X243" i="5"/>
  <c r="AB260" i="5"/>
  <c r="AA258" i="5"/>
  <c r="AA256" i="5"/>
  <c r="Z254" i="5"/>
  <c r="Z252" i="5"/>
  <c r="W251" i="5"/>
  <c r="AA249" i="5"/>
  <c r="Y248" i="5"/>
  <c r="W247" i="5"/>
  <c r="AA245" i="5"/>
  <c r="Y244" i="5"/>
  <c r="W243" i="5"/>
  <c r="AA260" i="5"/>
  <c r="Y258" i="5"/>
  <c r="Z256" i="5"/>
  <c r="Y254" i="5"/>
  <c r="Y252" i="5"/>
  <c r="AB250" i="5"/>
  <c r="Z249" i="5"/>
  <c r="X248" i="5"/>
  <c r="AB246" i="5"/>
  <c r="Z245" i="5"/>
  <c r="X244" i="5"/>
  <c r="AB242" i="5"/>
  <c r="AB261" i="5" s="1"/>
  <c r="AB259" i="5"/>
  <c r="X258" i="5"/>
  <c r="Y256" i="5"/>
  <c r="AB253" i="5"/>
  <c r="X252" i="5"/>
  <c r="AA250" i="5"/>
  <c r="Y249" i="5"/>
  <c r="W248" i="5"/>
  <c r="AA246" i="5"/>
  <c r="AA262" i="5" s="1"/>
  <c r="Y245" i="5"/>
  <c r="W244" i="5"/>
  <c r="AA242" i="5"/>
  <c r="AA261" i="5" s="1"/>
  <c r="AA259" i="5"/>
  <c r="W258" i="5"/>
  <c r="AB255" i="5"/>
  <c r="AA253" i="5"/>
  <c r="W252" i="5"/>
  <c r="Z250" i="5"/>
  <c r="X249" i="5"/>
  <c r="AB247" i="5"/>
  <c r="Z246" i="5"/>
  <c r="X245" i="5"/>
  <c r="AB243" i="5"/>
  <c r="Z242" i="5"/>
  <c r="Z261" i="5" s="1"/>
  <c r="Z259" i="5"/>
  <c r="AB257" i="5"/>
  <c r="Y250" i="5"/>
  <c r="W245" i="5"/>
  <c r="AA257" i="5"/>
  <c r="X250" i="5"/>
  <c r="AB244" i="5"/>
  <c r="AA255" i="5"/>
  <c r="W249" i="5"/>
  <c r="AA243" i="5"/>
  <c r="Z255" i="5"/>
  <c r="AB248" i="5"/>
  <c r="Z243" i="5"/>
  <c r="Z253" i="5"/>
  <c r="AA247" i="5"/>
  <c r="Y242" i="5"/>
  <c r="Y253" i="5"/>
  <c r="Z247" i="5"/>
  <c r="X242" i="5"/>
  <c r="X261" i="5" s="1"/>
  <c r="Y259" i="5"/>
  <c r="Z251" i="5"/>
  <c r="X246" i="5"/>
  <c r="S4" i="5"/>
  <c r="T5" i="5"/>
  <c r="U6" i="5"/>
  <c r="V7" i="5"/>
  <c r="W8" i="5"/>
  <c r="X9" i="5"/>
  <c r="Y10" i="5"/>
  <c r="Z11" i="5"/>
  <c r="AB12" i="5"/>
  <c r="AD13" i="5"/>
  <c r="AG14" i="5"/>
  <c r="AA16" i="5"/>
  <c r="AF17" i="5"/>
  <c r="AC19" i="5"/>
  <c r="Y22" i="5"/>
  <c r="Z50" i="5"/>
  <c r="X56" i="5"/>
  <c r="X105" i="5"/>
  <c r="AB251" i="5"/>
  <c r="V12" i="5"/>
  <c r="U176" i="5"/>
  <c r="U174" i="5"/>
  <c r="U172" i="5"/>
  <c r="U170" i="5"/>
  <c r="U168" i="5"/>
  <c r="U166" i="5"/>
  <c r="S176" i="5"/>
  <c r="S174" i="5"/>
  <c r="S172" i="5"/>
  <c r="S170" i="5"/>
  <c r="S168" i="5"/>
  <c r="S166" i="5"/>
  <c r="V175" i="5"/>
  <c r="V173" i="5"/>
  <c r="V171" i="5"/>
  <c r="V169" i="5"/>
  <c r="V178" i="5" s="1"/>
  <c r="V167" i="5"/>
  <c r="V165" i="5"/>
  <c r="U175" i="5"/>
  <c r="U173" i="5"/>
  <c r="U171" i="5"/>
  <c r="U169" i="5"/>
  <c r="U167" i="5"/>
  <c r="U165" i="5"/>
  <c r="U177" i="5" s="1"/>
  <c r="T175" i="5"/>
  <c r="T173" i="5"/>
  <c r="T179" i="5" s="1"/>
  <c r="T171" i="5"/>
  <c r="T169" i="5"/>
  <c r="T167" i="5"/>
  <c r="T165" i="5"/>
  <c r="S175" i="5"/>
  <c r="T170" i="5"/>
  <c r="V174" i="5"/>
  <c r="S169" i="5"/>
  <c r="T174" i="5"/>
  <c r="V168" i="5"/>
  <c r="S173" i="5"/>
  <c r="T168" i="5"/>
  <c r="V172" i="5"/>
  <c r="S167" i="5"/>
  <c r="T172" i="5"/>
  <c r="V166" i="5"/>
  <c r="T176" i="5"/>
  <c r="V170" i="5"/>
  <c r="S165" i="5"/>
  <c r="U5" i="5"/>
  <c r="W7" i="5"/>
  <c r="Z10" i="5"/>
  <c r="AA11" i="5"/>
  <c r="AC12" i="5"/>
  <c r="W15" i="5"/>
  <c r="AB16" i="5"/>
  <c r="AG17" i="5"/>
  <c r="AD19" i="5"/>
  <c r="AB50" i="5"/>
  <c r="T78" i="5"/>
  <c r="T74" i="5"/>
  <c r="T84" i="5" s="1"/>
  <c r="T70" i="5"/>
  <c r="T66" i="5"/>
  <c r="U81" i="5"/>
  <c r="U77" i="5"/>
  <c r="U73" i="5"/>
  <c r="U69" i="5"/>
  <c r="T81" i="5"/>
  <c r="T77" i="5"/>
  <c r="T73" i="5"/>
  <c r="T69" i="5"/>
  <c r="U80" i="5"/>
  <c r="U76" i="5"/>
  <c r="U72" i="5"/>
  <c r="U68" i="5"/>
  <c r="T80" i="5"/>
  <c r="T76" i="5"/>
  <c r="T72" i="5"/>
  <c r="T68" i="5"/>
  <c r="U78" i="5"/>
  <c r="U74" i="5"/>
  <c r="U70" i="5"/>
  <c r="U66" i="5"/>
  <c r="U191" i="5"/>
  <c r="U189" i="5"/>
  <c r="U187" i="5"/>
  <c r="U185" i="5"/>
  <c r="U183" i="5"/>
  <c r="U181" i="5"/>
  <c r="T191" i="5"/>
  <c r="T189" i="5"/>
  <c r="T187" i="5"/>
  <c r="T185" i="5"/>
  <c r="T183" i="5"/>
  <c r="T181" i="5"/>
  <c r="V193" i="5"/>
  <c r="S191" i="5"/>
  <c r="S189" i="5"/>
  <c r="S187" i="5"/>
  <c r="S185" i="5"/>
  <c r="S195" i="5" s="1"/>
  <c r="S183" i="5"/>
  <c r="S181" i="5"/>
  <c r="S194" i="5" s="1"/>
  <c r="V192" i="5"/>
  <c r="V190" i="5"/>
  <c r="V188" i="5"/>
  <c r="V186" i="5"/>
  <c r="V195" i="5" s="1"/>
  <c r="V184" i="5"/>
  <c r="V182" i="5"/>
  <c r="U192" i="5"/>
  <c r="U190" i="5"/>
  <c r="U188" i="5"/>
  <c r="U186" i="5"/>
  <c r="U184" i="5"/>
  <c r="U182" i="5"/>
  <c r="T192" i="5"/>
  <c r="T190" i="5"/>
  <c r="T188" i="5"/>
  <c r="T186" i="5"/>
  <c r="T184" i="5"/>
  <c r="T182" i="5"/>
  <c r="V191" i="5"/>
  <c r="V183" i="5"/>
  <c r="S190" i="5"/>
  <c r="S182" i="5"/>
  <c r="V189" i="5"/>
  <c r="V196" i="5" s="1"/>
  <c r="V181" i="5"/>
  <c r="V194" i="5" s="1"/>
  <c r="S188" i="5"/>
  <c r="V187" i="5"/>
  <c r="S186" i="5"/>
  <c r="S192" i="5"/>
  <c r="S184" i="5"/>
  <c r="T3" i="5"/>
  <c r="U4" i="5"/>
  <c r="V5" i="5"/>
  <c r="W6" i="5"/>
  <c r="X7" i="5"/>
  <c r="Y8" i="5"/>
  <c r="Z9" i="5"/>
  <c r="AA10" i="5"/>
  <c r="AB11" i="5"/>
  <c r="AD12" i="5"/>
  <c r="AF13" i="5"/>
  <c r="X15" i="5"/>
  <c r="AC16" i="5"/>
  <c r="X18" i="5"/>
  <c r="AE19" i="5"/>
  <c r="Z46" i="5"/>
  <c r="X52" i="5"/>
  <c r="AB56" i="5"/>
  <c r="T67" i="5"/>
  <c r="S154" i="5"/>
  <c r="Z23" i="5"/>
  <c r="AC21" i="5"/>
  <c r="AB20" i="5"/>
  <c r="AA19" i="5"/>
  <c r="AB18" i="5"/>
  <c r="AD17" i="5"/>
  <c r="AG16" i="5"/>
  <c r="Y16" i="5"/>
  <c r="AB15" i="5"/>
  <c r="AE14" i="5"/>
  <c r="W14" i="5"/>
  <c r="AB13" i="5"/>
  <c r="T13" i="5"/>
  <c r="Z12" i="5"/>
  <c r="AF11" i="5"/>
  <c r="X11" i="5"/>
  <c r="AE10" i="5"/>
  <c r="W10" i="5"/>
  <c r="AD9" i="5"/>
  <c r="V9" i="5"/>
  <c r="AC8" i="5"/>
  <c r="U8" i="5"/>
  <c r="U25" i="5" s="1"/>
  <c r="AB7" i="5"/>
  <c r="T7" i="5"/>
  <c r="AA6" i="5"/>
  <c r="S6" i="5"/>
  <c r="Z5" i="5"/>
  <c r="AG4" i="5"/>
  <c r="Y4" i="5"/>
  <c r="AF3" i="5"/>
  <c r="AF24" i="5" s="1"/>
  <c r="X3" i="5"/>
  <c r="X24" i="5" s="1"/>
  <c r="AD22" i="5"/>
  <c r="AB21" i="5"/>
  <c r="AA20" i="5"/>
  <c r="Z19" i="5"/>
  <c r="AA18" i="5"/>
  <c r="AC17" i="5"/>
  <c r="AF16" i="5"/>
  <c r="X16" i="5"/>
  <c r="AA15" i="5"/>
  <c r="AD14" i="5"/>
  <c r="V14" i="5"/>
  <c r="AA13" i="5"/>
  <c r="AG12" i="5"/>
  <c r="Y12" i="5"/>
  <c r="AE11" i="5"/>
  <c r="W11" i="5"/>
  <c r="AD10" i="5"/>
  <c r="V10" i="5"/>
  <c r="AC9" i="5"/>
  <c r="U9" i="5"/>
  <c r="AB8" i="5"/>
  <c r="T8" i="5"/>
  <c r="T25" i="5" s="1"/>
  <c r="AA7" i="5"/>
  <c r="S7" i="5"/>
  <c r="Z6" i="5"/>
  <c r="AG5" i="5"/>
  <c r="Y5" i="5"/>
  <c r="AF4" i="5"/>
  <c r="X4" i="5"/>
  <c r="AE3" i="5"/>
  <c r="W3" i="5"/>
  <c r="W24" i="5" s="1"/>
  <c r="AC22" i="5"/>
  <c r="AA21" i="5"/>
  <c r="Z20" i="5"/>
  <c r="Y19" i="5"/>
  <c r="Z18" i="5"/>
  <c r="AB17" i="5"/>
  <c r="AE16" i="5"/>
  <c r="W16" i="5"/>
  <c r="Z15" i="5"/>
  <c r="AC14" i="5"/>
  <c r="T14" i="5"/>
  <c r="Z13" i="5"/>
  <c r="AF12" i="5"/>
  <c r="X12" i="5"/>
  <c r="AD11" i="5"/>
  <c r="V11" i="5"/>
  <c r="AC10" i="5"/>
  <c r="U10" i="5"/>
  <c r="AB9" i="5"/>
  <c r="T9" i="5"/>
  <c r="AA8" i="5"/>
  <c r="S8" i="5"/>
  <c r="Z7" i="5"/>
  <c r="AG6" i="5"/>
  <c r="Y6" i="5"/>
  <c r="AF5" i="5"/>
  <c r="X5" i="5"/>
  <c r="AE4" i="5"/>
  <c r="W4" i="5"/>
  <c r="AD3" i="5"/>
  <c r="V3" i="5"/>
  <c r="AA23" i="5"/>
  <c r="AD21" i="5"/>
  <c r="AC20" i="5"/>
  <c r="AB19" i="5"/>
  <c r="AC18" i="5"/>
  <c r="AE17" i="5"/>
  <c r="W17" i="5"/>
  <c r="Z16" i="5"/>
  <c r="AC15" i="5"/>
  <c r="AF14" i="5"/>
  <c r="X14" i="5"/>
  <c r="AC13" i="5"/>
  <c r="U13" i="5"/>
  <c r="AA12" i="5"/>
  <c r="AG11" i="5"/>
  <c r="Y11" i="5"/>
  <c r="AF10" i="5"/>
  <c r="X10" i="5"/>
  <c r="AE9" i="5"/>
  <c r="W9" i="5"/>
  <c r="AD8" i="5"/>
  <c r="V8" i="5"/>
  <c r="AC7" i="5"/>
  <c r="U7" i="5"/>
  <c r="AB6" i="5"/>
  <c r="T6" i="5"/>
  <c r="AA5" i="5"/>
  <c r="S5" i="5"/>
  <c r="Z4" i="5"/>
  <c r="AG3" i="5"/>
  <c r="Y3" i="5"/>
  <c r="AD5" i="5"/>
  <c r="AF15" i="5"/>
  <c r="S3" i="5"/>
  <c r="S24" i="5" s="1"/>
  <c r="X8" i="5"/>
  <c r="AE13" i="5"/>
  <c r="X46" i="5"/>
  <c r="Z56" i="5"/>
  <c r="Z199" i="5"/>
  <c r="AE198" i="5"/>
  <c r="AD198" i="5"/>
  <c r="AC198" i="5"/>
  <c r="AE199" i="5"/>
  <c r="AB198" i="5"/>
  <c r="AD199" i="5"/>
  <c r="Z198" i="5"/>
  <c r="AC199" i="5"/>
  <c r="AB199" i="5"/>
  <c r="U3" i="5"/>
  <c r="U24" i="5" s="1"/>
  <c r="V4" i="5"/>
  <c r="W5" i="5"/>
  <c r="X6" i="5"/>
  <c r="Y7" i="5"/>
  <c r="Z8" i="5"/>
  <c r="Z25" i="5" s="1"/>
  <c r="AA9" i="5"/>
  <c r="AB10" i="5"/>
  <c r="AC11" i="5"/>
  <c r="AE12" i="5"/>
  <c r="AG13" i="5"/>
  <c r="Y15" i="5"/>
  <c r="AD16" i="5"/>
  <c r="Y18" i="5"/>
  <c r="Y20" i="5"/>
  <c r="AB22" i="5"/>
  <c r="AB46" i="5"/>
  <c r="AB62" i="5" s="1"/>
  <c r="Z52" i="5"/>
  <c r="U67" i="5"/>
  <c r="V129" i="5"/>
  <c r="V159" i="5"/>
  <c r="AB3" i="5"/>
  <c r="S10" i="5"/>
  <c r="X60" i="5"/>
  <c r="AB57" i="5"/>
  <c r="AB55" i="5"/>
  <c r="AB53" i="5"/>
  <c r="AB51" i="5"/>
  <c r="AB49" i="5"/>
  <c r="AB47" i="5"/>
  <c r="Z59" i="5"/>
  <c r="Z57" i="5"/>
  <c r="Z55" i="5"/>
  <c r="Z53" i="5"/>
  <c r="Z51" i="5"/>
  <c r="Z49" i="5"/>
  <c r="Z47" i="5"/>
  <c r="X59" i="5"/>
  <c r="X57" i="5"/>
  <c r="X55" i="5"/>
  <c r="X53" i="5"/>
  <c r="X51" i="5"/>
  <c r="X49" i="5"/>
  <c r="X47" i="5"/>
  <c r="AD58" i="5"/>
  <c r="AD56" i="5"/>
  <c r="AD54" i="5"/>
  <c r="AD52" i="5"/>
  <c r="AD50" i="5"/>
  <c r="AD63" i="5" s="1"/>
  <c r="BI21" i="6" s="1"/>
  <c r="AD48" i="5"/>
  <c r="AD46" i="5"/>
  <c r="AB58" i="5"/>
  <c r="Z60" i="5"/>
  <c r="AD57" i="5"/>
  <c r="AD55" i="5"/>
  <c r="AD53" i="5"/>
  <c r="AD51" i="5"/>
  <c r="AD49" i="5"/>
  <c r="AD47" i="5"/>
  <c r="T4" i="5"/>
  <c r="Y9" i="5"/>
  <c r="Z22" i="5"/>
  <c r="Z3" i="5"/>
  <c r="Z24" i="5" s="1"/>
  <c r="AA4" i="5"/>
  <c r="AB5" i="5"/>
  <c r="AC6" i="5"/>
  <c r="AD7" i="5"/>
  <c r="AE8" i="5"/>
  <c r="AF9" i="5"/>
  <c r="AG10" i="5"/>
  <c r="T12" i="5"/>
  <c r="T26" i="5" s="1"/>
  <c r="V13" i="5"/>
  <c r="Y14" i="5"/>
  <c r="AD15" i="5"/>
  <c r="X17" i="5"/>
  <c r="AD18" i="5"/>
  <c r="AD20" i="5"/>
  <c r="AB23" i="5"/>
  <c r="X48" i="5"/>
  <c r="AB52" i="5"/>
  <c r="Z58" i="5"/>
  <c r="T71" i="5"/>
  <c r="AA131" i="5"/>
  <c r="AA144" i="5" s="1"/>
  <c r="T166" i="5"/>
  <c r="Y236" i="5"/>
  <c r="Y232" i="5"/>
  <c r="Y228" i="5"/>
  <c r="X236" i="5"/>
  <c r="X232" i="5"/>
  <c r="X228" i="5"/>
  <c r="Y235" i="5"/>
  <c r="Y231" i="5"/>
  <c r="Y227" i="5"/>
  <c r="X235" i="5"/>
  <c r="X231" i="5"/>
  <c r="X227" i="5"/>
  <c r="Y234" i="5"/>
  <c r="Y230" i="5"/>
  <c r="Y226" i="5"/>
  <c r="X234" i="5"/>
  <c r="X230" i="5"/>
  <c r="X226" i="5"/>
  <c r="Y233" i="5"/>
  <c r="X233" i="5"/>
  <c r="X240" i="5" s="1"/>
  <c r="DA62" i="6" s="1"/>
  <c r="Y229" i="5"/>
  <c r="Y239" i="5" s="1"/>
  <c r="CA63" i="6" s="1"/>
  <c r="X229" i="5"/>
  <c r="Y225" i="5"/>
  <c r="X225" i="5"/>
  <c r="X237" i="5"/>
  <c r="X13" i="5"/>
  <c r="V6" i="5"/>
  <c r="AA3" i="5"/>
  <c r="AA24" i="5" s="1"/>
  <c r="AB4" i="5"/>
  <c r="AC5" i="5"/>
  <c r="AD6" i="5"/>
  <c r="AE7" i="5"/>
  <c r="AF8" i="5"/>
  <c r="AG9" i="5"/>
  <c r="S11" i="5"/>
  <c r="S26" i="5" s="1"/>
  <c r="U12" i="5"/>
  <c r="U26" i="5" s="1"/>
  <c r="W13" i="5"/>
  <c r="Z14" i="5"/>
  <c r="AE15" i="5"/>
  <c r="Y17" i="5"/>
  <c r="AE18" i="5"/>
  <c r="AE20" i="5"/>
  <c r="Z48" i="5"/>
  <c r="X54" i="5"/>
  <c r="X61" i="5"/>
  <c r="U71" i="5"/>
  <c r="V135" i="5"/>
  <c r="V145" i="5" s="1"/>
  <c r="S171" i="5"/>
  <c r="AU41" i="6" l="1"/>
  <c r="AM41" i="6"/>
  <c r="AK41" i="6"/>
  <c r="BW51" i="6"/>
  <c r="BO51" i="6"/>
  <c r="BM51" i="6"/>
  <c r="AV51" i="6"/>
  <c r="AN51" i="6"/>
  <c r="AL51" i="6"/>
  <c r="V177" i="5"/>
  <c r="AB64" i="5"/>
  <c r="AF9" i="6"/>
  <c r="AJ9" i="6"/>
  <c r="AH9" i="6"/>
  <c r="AT4" i="6"/>
  <c r="AP4" i="6"/>
  <c r="AN4" i="6"/>
  <c r="U196" i="5"/>
  <c r="AM5" i="6"/>
  <c r="AS5" i="6"/>
  <c r="AR5" i="6"/>
  <c r="AO5" i="6"/>
  <c r="AD64" i="5"/>
  <c r="CJ21" i="6" s="1"/>
  <c r="V24" i="5"/>
  <c r="AE24" i="5"/>
  <c r="Y26" i="5"/>
  <c r="AC25" i="5"/>
  <c r="T24" i="5"/>
  <c r="BN48" i="6"/>
  <c r="BL48" i="6"/>
  <c r="AV46" i="6"/>
  <c r="AN46" i="6"/>
  <c r="AU46" i="6"/>
  <c r="AT46" i="6"/>
  <c r="AL46" i="6"/>
  <c r="V26" i="5"/>
  <c r="Z263" i="5"/>
  <c r="AB263" i="5"/>
  <c r="V162" i="5"/>
  <c r="U161" i="5"/>
  <c r="X143" i="5"/>
  <c r="W99" i="5"/>
  <c r="X100" i="5"/>
  <c r="AB44" i="5"/>
  <c r="CX11" i="6" s="1"/>
  <c r="AJ20" i="6"/>
  <c r="AG20" i="6"/>
  <c r="AF20" i="6"/>
  <c r="AD200" i="5"/>
  <c r="AD201" i="5"/>
  <c r="AD202" i="5"/>
  <c r="T83" i="5"/>
  <c r="S178" i="5"/>
  <c r="Z64" i="5"/>
  <c r="CT34" i="6"/>
  <c r="DD32" i="6"/>
  <c r="AT12" i="6"/>
  <c r="AP12" i="6"/>
  <c r="AN12" i="6"/>
  <c r="CX51" i="6"/>
  <c r="CP51" i="6"/>
  <c r="CN51" i="6"/>
  <c r="W25" i="5"/>
  <c r="AB24" i="5"/>
  <c r="BT5" i="6"/>
  <c r="BS5" i="6"/>
  <c r="BP5" i="6"/>
  <c r="BN5" i="6"/>
  <c r="Z200" i="5"/>
  <c r="AS54" i="6" s="1"/>
  <c r="Z201" i="5"/>
  <c r="BT54" i="6" s="1"/>
  <c r="Z202" i="5"/>
  <c r="CU54" i="6" s="1"/>
  <c r="Y24" i="5"/>
  <c r="AD24" i="5"/>
  <c r="S25" i="5"/>
  <c r="X26" i="5"/>
  <c r="AB25" i="5"/>
  <c r="AG26" i="5"/>
  <c r="Z62" i="5"/>
  <c r="T196" i="5"/>
  <c r="U82" i="5"/>
  <c r="AB63" i="5"/>
  <c r="T163" i="5"/>
  <c r="X123" i="5"/>
  <c r="AN37" i="6"/>
  <c r="AT37" i="6"/>
  <c r="AR37" i="6"/>
  <c r="AX37" i="6"/>
  <c r="AP37" i="6"/>
  <c r="Z145" i="5"/>
  <c r="X222" i="5"/>
  <c r="BZ57" i="6" s="1"/>
  <c r="BQ12" i="6"/>
  <c r="BO12" i="6"/>
  <c r="BU12" i="6"/>
  <c r="CT13" i="6"/>
  <c r="CZ13" i="6"/>
  <c r="CQ13" i="6"/>
  <c r="DF13" i="6"/>
  <c r="CW13" i="6"/>
  <c r="CO13" i="6"/>
  <c r="CU13" i="6"/>
  <c r="CW45" i="6"/>
  <c r="CO45" i="6"/>
  <c r="CU45" i="6"/>
  <c r="CM45" i="6"/>
  <c r="W26" i="5"/>
  <c r="AH30" i="6"/>
  <c r="AF30" i="6"/>
  <c r="BB30" i="6"/>
  <c r="AJ30" i="6"/>
  <c r="Y240" i="5"/>
  <c r="DB63" i="6" s="1"/>
  <c r="AG24" i="5"/>
  <c r="V25" i="5"/>
  <c r="AA26" i="5"/>
  <c r="AA25" i="5"/>
  <c r="S196" i="5"/>
  <c r="U83" i="5"/>
  <c r="T177" i="5"/>
  <c r="U178" i="5"/>
  <c r="V179" i="5"/>
  <c r="Y261" i="5"/>
  <c r="AP66" i="6"/>
  <c r="AM65" i="6"/>
  <c r="AN66" i="6"/>
  <c r="AO65" i="6"/>
  <c r="S161" i="5"/>
  <c r="U162" i="5"/>
  <c r="X125" i="5"/>
  <c r="DD30" i="6"/>
  <c r="CL30" i="6"/>
  <c r="CJ30" i="6"/>
  <c r="CH30" i="6"/>
  <c r="Z143" i="5"/>
  <c r="W144" i="5"/>
  <c r="Z221" i="5"/>
  <c r="W100" i="5"/>
  <c r="X101" i="5"/>
  <c r="Z99" i="5"/>
  <c r="BD26" i="6" s="1"/>
  <c r="Y42" i="5"/>
  <c r="AW7" i="6"/>
  <c r="BC7" i="6"/>
  <c r="AK48" i="6"/>
  <c r="AM48" i="6"/>
  <c r="CO40" i="6"/>
  <c r="CM40" i="6"/>
  <c r="CT37" i="6"/>
  <c r="CZ37" i="6"/>
  <c r="CR37" i="6"/>
  <c r="CP37" i="6"/>
  <c r="CV37" i="6"/>
  <c r="AF25" i="5"/>
  <c r="AF26" i="5"/>
  <c r="X238" i="5"/>
  <c r="AY62" i="6" s="1"/>
  <c r="AE25" i="5"/>
  <c r="AB200" i="5"/>
  <c r="AB201" i="5"/>
  <c r="AB202" i="5"/>
  <c r="X62" i="5"/>
  <c r="AD25" i="5"/>
  <c r="Y25" i="5"/>
  <c r="U194" i="5"/>
  <c r="U84" i="5"/>
  <c r="S177" i="5"/>
  <c r="S179" i="5"/>
  <c r="AB26" i="5"/>
  <c r="W263" i="5"/>
  <c r="X124" i="5"/>
  <c r="Z222" i="5"/>
  <c r="AB42" i="5"/>
  <c r="AV11" i="6" s="1"/>
  <c r="AB43" i="5"/>
  <c r="BW11" i="6" s="1"/>
  <c r="AC26" i="5"/>
  <c r="AE201" i="5"/>
  <c r="BW52" i="6" s="1"/>
  <c r="AE202" i="5"/>
  <c r="CX52" i="6" s="1"/>
  <c r="AE200" i="5"/>
  <c r="AV52" i="6" s="1"/>
  <c r="AD26" i="5"/>
  <c r="T195" i="5"/>
  <c r="CY36" i="6"/>
  <c r="CQ36" i="6"/>
  <c r="CO36" i="6"/>
  <c r="CU36" i="6"/>
  <c r="CS36" i="6"/>
  <c r="Y238" i="5"/>
  <c r="AZ63" i="6" s="1"/>
  <c r="BS34" i="6"/>
  <c r="CC32" i="6"/>
  <c r="AD62" i="5"/>
  <c r="AH21" i="6" s="1"/>
  <c r="T178" i="5"/>
  <c r="U179" i="5"/>
  <c r="Z63" i="5"/>
  <c r="X262" i="5"/>
  <c r="X263" i="5"/>
  <c r="AA263" i="5"/>
  <c r="T162" i="5"/>
  <c r="V161" i="5"/>
  <c r="S162" i="5"/>
  <c r="U163" i="5"/>
  <c r="V143" i="5"/>
  <c r="CB29" i="6"/>
  <c r="BJ29" i="6"/>
  <c r="CB31" i="6"/>
  <c r="BH29" i="6"/>
  <c r="BF29" i="6"/>
  <c r="AB144" i="5"/>
  <c r="Y145" i="5"/>
  <c r="CS33" i="6" s="1"/>
  <c r="X223" i="5"/>
  <c r="DA57" i="6" s="1"/>
  <c r="Z223" i="5"/>
  <c r="W101" i="5"/>
  <c r="Y99" i="5"/>
  <c r="BC27" i="6" s="1"/>
  <c r="Z100" i="5"/>
  <c r="CE26" i="6" s="1"/>
  <c r="Y43" i="5"/>
  <c r="AT24" i="6"/>
  <c r="AX24" i="6"/>
  <c r="AP24" i="6"/>
  <c r="X64" i="5"/>
  <c r="Z26" i="5"/>
  <c r="Y263" i="5"/>
  <c r="X63" i="5"/>
  <c r="X239" i="5"/>
  <c r="BZ62" i="6" s="1"/>
  <c r="AE26" i="5"/>
  <c r="AC200" i="5"/>
  <c r="AC201" i="5"/>
  <c r="AC202" i="5"/>
  <c r="X25" i="5"/>
  <c r="T194" i="5"/>
  <c r="U195" i="5"/>
  <c r="T82" i="5"/>
  <c r="Z262" i="5"/>
  <c r="AB262" i="5"/>
  <c r="W261" i="5"/>
  <c r="V163" i="5"/>
  <c r="AG25" i="5"/>
  <c r="Y143" i="5"/>
  <c r="AQ33" i="6" s="1"/>
  <c r="V144" i="5"/>
  <c r="AA44" i="5"/>
  <c r="Z42" i="5"/>
  <c r="CS14" i="6"/>
  <c r="CY14" i="6"/>
  <c r="DE14" i="6"/>
  <c r="CK29" i="6"/>
  <c r="DC31" i="6"/>
  <c r="CI29" i="6"/>
  <c r="CG29" i="6"/>
  <c r="DC29" i="6"/>
  <c r="AA143" i="5"/>
  <c r="Y144" i="5"/>
  <c r="BR33" i="6" s="1"/>
  <c r="Z43" i="5"/>
  <c r="BN40" i="6" l="1"/>
  <c r="BL40" i="6"/>
  <c r="AU53" i="6"/>
  <c r="AL53" i="6"/>
  <c r="AV42" i="6"/>
  <c r="AN42" i="6"/>
  <c r="AN68" i="6" s="1"/>
  <c r="AU42" i="6"/>
  <c r="AL42" i="6"/>
  <c r="AP68" i="6"/>
  <c r="AP70" i="6"/>
  <c r="D19" i="1" s="1"/>
  <c r="H19" i="1" s="1"/>
  <c r="CR12" i="6"/>
  <c r="CP12" i="6"/>
  <c r="CV12" i="6"/>
  <c r="CD14" i="6"/>
  <c r="BR14" i="6"/>
  <c r="BX14" i="6"/>
  <c r="AV70" i="6"/>
  <c r="D28" i="1" s="1"/>
  <c r="H28" i="1" s="1"/>
  <c r="AV68" i="6"/>
  <c r="AN50" i="6"/>
  <c r="AU50" i="6"/>
  <c r="AT50" i="6"/>
  <c r="AL50" i="6"/>
  <c r="CZ24" i="6"/>
  <c r="CR24" i="6"/>
  <c r="CV24" i="6"/>
  <c r="DD68" i="6"/>
  <c r="DD70" i="6"/>
  <c r="D39" i="1" s="1"/>
  <c r="H39" i="1" s="1"/>
  <c r="AG22" i="6"/>
  <c r="AE22" i="6"/>
  <c r="AI22" i="6"/>
  <c r="AX6" i="6"/>
  <c r="BD6" i="6"/>
  <c r="AQ6" i="6"/>
  <c r="AG10" i="6"/>
  <c r="AE10" i="6"/>
  <c r="AI10" i="6"/>
  <c r="CK22" i="6"/>
  <c r="CI22" i="6"/>
  <c r="CG22" i="6"/>
  <c r="BR36" i="6"/>
  <c r="BX36" i="6"/>
  <c r="BP36" i="6"/>
  <c r="BN36" i="6"/>
  <c r="BT36" i="6"/>
  <c r="BL41" i="6"/>
  <c r="BV41" i="6"/>
  <c r="BN41" i="6"/>
  <c r="BT49" i="6"/>
  <c r="BL49" i="6"/>
  <c r="BN49" i="6"/>
  <c r="BZ60" i="6"/>
  <c r="CA61" i="6"/>
  <c r="CE6" i="6"/>
  <c r="BR6" i="6"/>
  <c r="BY6" i="6"/>
  <c r="BT25" i="6"/>
  <c r="BX25" i="6"/>
  <c r="BP25" i="6"/>
  <c r="CZ28" i="6"/>
  <c r="CY28" i="6"/>
  <c r="CT28" i="6"/>
  <c r="CS28" i="6"/>
  <c r="CO49" i="6"/>
  <c r="CU49" i="6"/>
  <c r="CM49" i="6"/>
  <c r="AO70" i="6"/>
  <c r="C19" i="1" s="1"/>
  <c r="G19" i="1" s="1"/>
  <c r="AH68" i="6"/>
  <c r="AH70" i="6"/>
  <c r="D7" i="1" s="1"/>
  <c r="H7" i="1" s="1"/>
  <c r="DC68" i="6"/>
  <c r="DC70" i="6"/>
  <c r="C39" i="1" s="1"/>
  <c r="G39" i="1" s="1"/>
  <c r="BS28" i="6"/>
  <c r="BR28" i="6"/>
  <c r="BY28" i="6"/>
  <c r="BX28" i="6"/>
  <c r="AY60" i="6"/>
  <c r="AZ61" i="6"/>
  <c r="BW42" i="6"/>
  <c r="BO42" i="6"/>
  <c r="BV42" i="6"/>
  <c r="BM42" i="6"/>
  <c r="BW46" i="6"/>
  <c r="BW68" i="6" s="1"/>
  <c r="BO46" i="6"/>
  <c r="BV46" i="6"/>
  <c r="BU46" i="6"/>
  <c r="BM46" i="6"/>
  <c r="BD17" i="6"/>
  <c r="AI19" i="6"/>
  <c r="AE19" i="6"/>
  <c r="AT15" i="6"/>
  <c r="AT68" i="6" s="1"/>
  <c r="CG19" i="6"/>
  <c r="CV15" i="6"/>
  <c r="DF17" i="6"/>
  <c r="CK19" i="6"/>
  <c r="CQ65" i="6"/>
  <c r="CR66" i="6"/>
  <c r="CO65" i="6"/>
  <c r="CP66" i="6"/>
  <c r="AJ68" i="6"/>
  <c r="AJ70" i="6"/>
  <c r="D10" i="1" s="1"/>
  <c r="H10" i="1" s="1"/>
  <c r="BT45" i="6"/>
  <c r="BL45" i="6"/>
  <c r="BV45" i="6"/>
  <c r="BN45" i="6"/>
  <c r="BO50" i="6"/>
  <c r="BV50" i="6"/>
  <c r="BU50" i="6"/>
  <c r="BM50" i="6"/>
  <c r="AM49" i="6"/>
  <c r="AS49" i="6"/>
  <c r="AK49" i="6"/>
  <c r="CY25" i="6"/>
  <c r="CQ25" i="6"/>
  <c r="CU25" i="6"/>
  <c r="AS16" i="6"/>
  <c r="BC18" i="6"/>
  <c r="BU37" i="6"/>
  <c r="BS37" i="6"/>
  <c r="BY37" i="6"/>
  <c r="BQ37" i="6"/>
  <c r="BO37" i="6"/>
  <c r="AK40" i="6"/>
  <c r="AM40" i="6"/>
  <c r="AU45" i="6"/>
  <c r="AM45" i="6"/>
  <c r="AS45" i="6"/>
  <c r="AK45" i="6"/>
  <c r="BN44" i="6"/>
  <c r="BL44" i="6"/>
  <c r="AF70" i="6"/>
  <c r="D4" i="1" s="1"/>
  <c r="H4" i="1" s="1"/>
  <c r="AF68" i="6"/>
  <c r="BD13" i="6"/>
  <c r="AU13" i="6"/>
  <c r="AM13" i="6"/>
  <c r="AS13" i="6"/>
  <c r="AS70" i="6" s="1"/>
  <c r="C25" i="1" s="1"/>
  <c r="G25" i="1" s="1"/>
  <c r="AR13" i="6"/>
  <c r="AR68" i="6" s="1"/>
  <c r="AX13" i="6"/>
  <c r="AO13" i="6"/>
  <c r="AO68" i="6" s="1"/>
  <c r="CR4" i="6"/>
  <c r="CP4" i="6"/>
  <c r="CV4" i="6"/>
  <c r="BT13" i="6"/>
  <c r="BT70" i="6" s="1"/>
  <c r="C26" i="1" s="1"/>
  <c r="G26" i="1" s="1"/>
  <c r="BS13" i="6"/>
  <c r="BY13" i="6"/>
  <c r="BP13" i="6"/>
  <c r="BP68" i="6" s="1"/>
  <c r="CE13" i="6"/>
  <c r="BV13" i="6"/>
  <c r="BN13" i="6"/>
  <c r="BN68" i="6" s="1"/>
  <c r="CV55" i="6"/>
  <c r="CM55" i="6"/>
  <c r="CU16" i="6"/>
  <c r="DE18" i="6"/>
  <c r="DB61" i="6"/>
  <c r="DA60" i="6"/>
  <c r="CB68" i="6"/>
  <c r="CB70" i="6"/>
  <c r="C38" i="1" s="1"/>
  <c r="G38" i="1" s="1"/>
  <c r="CK10" i="6"/>
  <c r="CI10" i="6"/>
  <c r="CG10" i="6"/>
  <c r="BC70" i="6"/>
  <c r="C40" i="1" s="1"/>
  <c r="G40" i="1" s="1"/>
  <c r="BF22" i="6"/>
  <c r="BJ22" i="6"/>
  <c r="BH22" i="6"/>
  <c r="BF10" i="6"/>
  <c r="BJ10" i="6"/>
  <c r="BH10" i="6"/>
  <c r="BY24" i="6"/>
  <c r="BQ24" i="6"/>
  <c r="BU24" i="6"/>
  <c r="BK9" i="6"/>
  <c r="BI9" i="6"/>
  <c r="BG9" i="6"/>
  <c r="CI20" i="6"/>
  <c r="CH20" i="6"/>
  <c r="CL20" i="6"/>
  <c r="BO66" i="6"/>
  <c r="BP65" i="6"/>
  <c r="BQ66" i="6"/>
  <c r="BN65" i="6"/>
  <c r="CD18" i="6"/>
  <c r="BT16" i="6"/>
  <c r="CT5" i="6"/>
  <c r="CQ5" i="6"/>
  <c r="CO5" i="6"/>
  <c r="CU5" i="6"/>
  <c r="DA68" i="6"/>
  <c r="DA70" i="6"/>
  <c r="C36" i="1" s="1"/>
  <c r="G36" i="1" s="1"/>
  <c r="AS36" i="6"/>
  <c r="AQ36" i="6"/>
  <c r="AW36" i="6"/>
  <c r="AO36" i="6"/>
  <c r="AM36" i="6"/>
  <c r="AM68" i="6" s="1"/>
  <c r="BF19" i="6"/>
  <c r="BU15" i="6"/>
  <c r="CE17" i="6"/>
  <c r="BJ19" i="6"/>
  <c r="CO44" i="6"/>
  <c r="CM44" i="6"/>
  <c r="AW70" i="6"/>
  <c r="C31" i="1" s="1"/>
  <c r="G31" i="1" s="1"/>
  <c r="AW68" i="6"/>
  <c r="CO48" i="6"/>
  <c r="CM48" i="6"/>
  <c r="AR28" i="6"/>
  <c r="AQ28" i="6"/>
  <c r="AX28" i="6"/>
  <c r="AW28" i="6"/>
  <c r="DE7" i="6"/>
  <c r="CY7" i="6"/>
  <c r="BP70" i="6"/>
  <c r="C20" i="1" s="1"/>
  <c r="G20" i="1" s="1"/>
  <c r="CW53" i="6"/>
  <c r="CN53" i="6"/>
  <c r="AS25" i="6"/>
  <c r="AS68" i="6" s="1"/>
  <c r="AW25" i="6"/>
  <c r="AO25" i="6"/>
  <c r="CS6" i="6"/>
  <c r="CZ6" i="6"/>
  <c r="DF6" i="6"/>
  <c r="CV50" i="6"/>
  <c r="CN50" i="6"/>
  <c r="CP50" i="6"/>
  <c r="CW50" i="6"/>
  <c r="BG30" i="6"/>
  <c r="CC30" i="6"/>
  <c r="BK30" i="6"/>
  <c r="BI30" i="6"/>
  <c r="BK20" i="6"/>
  <c r="BH20" i="6"/>
  <c r="BG20" i="6"/>
  <c r="BX7" i="6"/>
  <c r="CD7" i="6"/>
  <c r="BU55" i="6"/>
  <c r="BL55" i="6"/>
  <c r="BB32" i="6"/>
  <c r="BB70" i="6" s="1"/>
  <c r="D37" i="1" s="1"/>
  <c r="H37" i="1" s="1"/>
  <c r="AR34" i="6"/>
  <c r="AT55" i="6"/>
  <c r="AK55" i="6"/>
  <c r="CN42" i="6"/>
  <c r="CX42" i="6"/>
  <c r="CX70" i="6" s="1"/>
  <c r="D30" i="1" s="1"/>
  <c r="H30" i="1" s="1"/>
  <c r="CP42" i="6"/>
  <c r="CW42" i="6"/>
  <c r="CV46" i="6"/>
  <c r="CN46" i="6"/>
  <c r="CX46" i="6"/>
  <c r="CP46" i="6"/>
  <c r="CW46" i="6"/>
  <c r="CL9" i="6"/>
  <c r="CJ9" i="6"/>
  <c r="CH9" i="6"/>
  <c r="AK44" i="6"/>
  <c r="AM44" i="6"/>
  <c r="AW14" i="6"/>
  <c r="BC14" i="6"/>
  <c r="BC68" i="6" s="1"/>
  <c r="AQ14" i="6"/>
  <c r="BQ4" i="6"/>
  <c r="BO4" i="6"/>
  <c r="BU4" i="6"/>
  <c r="CW68" i="6"/>
  <c r="BZ70" i="6"/>
  <c r="C35" i="1" s="1"/>
  <c r="G35" i="1" s="1"/>
  <c r="BZ68" i="6"/>
  <c r="CW41" i="6"/>
  <c r="CW70" i="6" s="1"/>
  <c r="C30" i="1" s="1"/>
  <c r="G30" i="1" s="1"/>
  <c r="CO41" i="6"/>
  <c r="CM41" i="6"/>
  <c r="CM68" i="6" s="1"/>
  <c r="BS68" i="6"/>
  <c r="BS70" i="6"/>
  <c r="D23" i="1" s="1"/>
  <c r="H23" i="1" s="1"/>
  <c r="BM53" i="6"/>
  <c r="BV53" i="6"/>
  <c r="AE29" i="6"/>
  <c r="BA29" i="6"/>
  <c r="AI29" i="6"/>
  <c r="BA31" i="6"/>
  <c r="AG29" i="6"/>
  <c r="AN70" i="6"/>
  <c r="D16" i="1" s="1"/>
  <c r="H16" i="1" s="1"/>
  <c r="CP68" i="6" l="1"/>
  <c r="CP70" i="6"/>
  <c r="D18" i="1" s="1"/>
  <c r="H18" i="1" s="1"/>
  <c r="BW70" i="6"/>
  <c r="D29" i="1" s="1"/>
  <c r="H29" i="1" s="1"/>
  <c r="AM70" i="6"/>
  <c r="C16" i="1" s="1"/>
  <c r="G16" i="1" s="1"/>
  <c r="BN70" i="6"/>
  <c r="C17" i="1" s="1"/>
  <c r="G17" i="1" s="1"/>
  <c r="BV70" i="6"/>
  <c r="C29" i="1" s="1"/>
  <c r="G29" i="1" s="1"/>
  <c r="BV68" i="6"/>
  <c r="CR68" i="6"/>
  <c r="CR70" i="6"/>
  <c r="D21" i="1" s="1"/>
  <c r="H21" i="1" s="1"/>
  <c r="BM70" i="6"/>
  <c r="D14" i="1" s="1"/>
  <c r="H14" i="1" s="1"/>
  <c r="BM68" i="6"/>
  <c r="AE68" i="6"/>
  <c r="AE70" i="6"/>
  <c r="C4" i="1" s="1"/>
  <c r="G4" i="1" s="1"/>
  <c r="AI68" i="6"/>
  <c r="AI70" i="6"/>
  <c r="C10" i="1" s="1"/>
  <c r="G10" i="1" s="1"/>
  <c r="BU68" i="6"/>
  <c r="BU70" i="6"/>
  <c r="D26" i="1" s="1"/>
  <c r="H26" i="1" s="1"/>
  <c r="CH68" i="6"/>
  <c r="CH70" i="6"/>
  <c r="D6" i="1" s="1"/>
  <c r="H6" i="1" s="1"/>
  <c r="AG70" i="6"/>
  <c r="C7" i="1" s="1"/>
  <c r="G7" i="1" s="1"/>
  <c r="AG68" i="6"/>
  <c r="BO68" i="6"/>
  <c r="BO70" i="6"/>
  <c r="D17" i="1" s="1"/>
  <c r="H17" i="1" s="1"/>
  <c r="BH68" i="6"/>
  <c r="BH70" i="6"/>
  <c r="C8" i="1" s="1"/>
  <c r="G8" i="1" s="1"/>
  <c r="CL70" i="6"/>
  <c r="D12" i="1" s="1"/>
  <c r="H12" i="1" s="1"/>
  <c r="CL68" i="6"/>
  <c r="CD68" i="6"/>
  <c r="CD70" i="6"/>
  <c r="C41" i="1" s="1"/>
  <c r="G41" i="1" s="1"/>
  <c r="CZ68" i="6"/>
  <c r="CZ70" i="6"/>
  <c r="D33" i="1" s="1"/>
  <c r="H33" i="1" s="1"/>
  <c r="CU68" i="6"/>
  <c r="CU70" i="6"/>
  <c r="C27" i="1" s="1"/>
  <c r="G27" i="1" s="1"/>
  <c r="BI70" i="6"/>
  <c r="D8" i="1" s="1"/>
  <c r="H8" i="1" s="1"/>
  <c r="BI68" i="6"/>
  <c r="BJ68" i="6"/>
  <c r="BJ70" i="6"/>
  <c r="C11" i="1" s="1"/>
  <c r="G11" i="1" s="1"/>
  <c r="BR68" i="6"/>
  <c r="BR70" i="6"/>
  <c r="C23" i="1" s="1"/>
  <c r="G23" i="1" s="1"/>
  <c r="BD70" i="6"/>
  <c r="D40" i="1" s="1"/>
  <c r="H40" i="1" s="1"/>
  <c r="BD68" i="6"/>
  <c r="BT68" i="6"/>
  <c r="CJ70" i="6"/>
  <c r="D9" i="1" s="1"/>
  <c r="H9" i="1" s="1"/>
  <c r="CJ68" i="6"/>
  <c r="DF70" i="6"/>
  <c r="D42" i="1" s="1"/>
  <c r="H42" i="1" s="1"/>
  <c r="DF68" i="6"/>
  <c r="BG70" i="6"/>
  <c r="D5" i="1" s="1"/>
  <c r="H5" i="1" s="1"/>
  <c r="BG68" i="6"/>
  <c r="CN68" i="6"/>
  <c r="CN70" i="6"/>
  <c r="D15" i="1" s="1"/>
  <c r="H15" i="1" s="1"/>
  <c r="CS70" i="6"/>
  <c r="C24" i="1" s="1"/>
  <c r="G24" i="1" s="1"/>
  <c r="CS68" i="6"/>
  <c r="BF70" i="6"/>
  <c r="C5" i="1" s="1"/>
  <c r="G5" i="1" s="1"/>
  <c r="BF68" i="6"/>
  <c r="CG70" i="6"/>
  <c r="C6" i="1" s="1"/>
  <c r="G6" i="1" s="1"/>
  <c r="CG68" i="6"/>
  <c r="CX68" i="6"/>
  <c r="AZ70" i="6"/>
  <c r="D34" i="1" s="1"/>
  <c r="H34" i="1" s="1"/>
  <c r="AZ68" i="6"/>
  <c r="CE70" i="6"/>
  <c r="D41" i="1" s="1"/>
  <c r="H41" i="1" s="1"/>
  <c r="CE68" i="6"/>
  <c r="AX70" i="6"/>
  <c r="D31" i="1" s="1"/>
  <c r="H31" i="1" s="1"/>
  <c r="AX68" i="6"/>
  <c r="BY68" i="6"/>
  <c r="BY70" i="6"/>
  <c r="D32" i="1" s="1"/>
  <c r="H32" i="1" s="1"/>
  <c r="BQ68" i="6"/>
  <c r="BQ70" i="6"/>
  <c r="D20" i="1" s="1"/>
  <c r="H20" i="1" s="1"/>
  <c r="BA68" i="6"/>
  <c r="BA70" i="6"/>
  <c r="C37" i="1" s="1"/>
  <c r="G37" i="1" s="1"/>
  <c r="CC70" i="6"/>
  <c r="D38" i="1" s="1"/>
  <c r="H38" i="1" s="1"/>
  <c r="CC68" i="6"/>
  <c r="CY70" i="6"/>
  <c r="C33" i="1" s="1"/>
  <c r="G33" i="1" s="1"/>
  <c r="CY68" i="6"/>
  <c r="CO68" i="6"/>
  <c r="CO70" i="6"/>
  <c r="C18" i="1" s="1"/>
  <c r="G18" i="1" s="1"/>
  <c r="DE70" i="6"/>
  <c r="C42" i="1" s="1"/>
  <c r="G42" i="1" s="1"/>
  <c r="DE68" i="6"/>
  <c r="CQ70" i="6"/>
  <c r="C21" i="1" s="1"/>
  <c r="G21" i="1" s="1"/>
  <c r="CQ68" i="6"/>
  <c r="BB68" i="6"/>
  <c r="CI70" i="6"/>
  <c r="C9" i="1" s="1"/>
  <c r="G9" i="1" s="1"/>
  <c r="CI68" i="6"/>
  <c r="AK68" i="6"/>
  <c r="AK70" i="6"/>
  <c r="C13" i="1" s="1"/>
  <c r="G13" i="1" s="1"/>
  <c r="AR70" i="6"/>
  <c r="D22" i="1" s="1"/>
  <c r="H22" i="1" s="1"/>
  <c r="AY70" i="6"/>
  <c r="C34" i="1" s="1"/>
  <c r="G34" i="1" s="1"/>
  <c r="AY68" i="6"/>
  <c r="CA70" i="6"/>
  <c r="D35" i="1" s="1"/>
  <c r="H35" i="1" s="1"/>
  <c r="CA68" i="6"/>
  <c r="AT70" i="6"/>
  <c r="D25" i="1" s="1"/>
  <c r="H25" i="1" s="1"/>
  <c r="CM70" i="6"/>
  <c r="C15" i="1" s="1"/>
  <c r="G15" i="1" s="1"/>
  <c r="AL68" i="6"/>
  <c r="AL70" i="6"/>
  <c r="D13" i="1" s="1"/>
  <c r="H13" i="1" s="1"/>
  <c r="BL70" i="6"/>
  <c r="C14" i="1" s="1"/>
  <c r="G14" i="1" s="1"/>
  <c r="BL68" i="6"/>
  <c r="DB68" i="6"/>
  <c r="DB70" i="6"/>
  <c r="D36" i="1" s="1"/>
  <c r="H36" i="1" s="1"/>
  <c r="AQ70" i="6"/>
  <c r="C22" i="1" s="1"/>
  <c r="G22" i="1" s="1"/>
  <c r="AQ68" i="6"/>
  <c r="BX70" i="6"/>
  <c r="C32" i="1" s="1"/>
  <c r="G32" i="1" s="1"/>
  <c r="BX68" i="6"/>
  <c r="BK68" i="6"/>
  <c r="BK70" i="6"/>
  <c r="D11" i="1" s="1"/>
  <c r="H11" i="1" s="1"/>
  <c r="CT68" i="6"/>
  <c r="CT70" i="6"/>
  <c r="D24" i="1" s="1"/>
  <c r="H24" i="1" s="1"/>
  <c r="CK68" i="6"/>
  <c r="CK70" i="6"/>
  <c r="C12" i="1" s="1"/>
  <c r="G12" i="1" s="1"/>
  <c r="CV68" i="6"/>
  <c r="CV70" i="6"/>
  <c r="D27" i="1" s="1"/>
  <c r="H27" i="1" s="1"/>
  <c r="AU68" i="6"/>
  <c r="AU70" i="6"/>
  <c r="C28" i="1" s="1"/>
  <c r="G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300-000001000000}">
      <text>
        <r>
          <rPr>
            <sz val="10"/>
            <color rgb="FF000000"/>
            <rFont val="Arial"/>
            <scheme val="minor"/>
          </rPr>
          <t xml:space="preserve">per seizoen
</t>
        </r>
      </text>
    </comment>
  </commentList>
</comments>
</file>

<file path=xl/sharedStrings.xml><?xml version="1.0" encoding="utf-8"?>
<sst xmlns="http://schemas.openxmlformats.org/spreadsheetml/2006/main" count="595" uniqueCount="165">
  <si>
    <t>TARIEVEN ZONDER VERREKENING BIJKOMENDE WERKZAAMHEDEN</t>
  </si>
  <si>
    <t>TARIEVEN MET VERREKENING BIJKOMENDE WERKZAAMHEDEN</t>
  </si>
  <si>
    <t>Activiteit</t>
  </si>
  <si>
    <t>Ervaring</t>
  </si>
  <si>
    <t>Verantwoordelijkheid</t>
  </si>
  <si>
    <t>Gering</t>
  </si>
  <si>
    <t>Uitgebreid</t>
  </si>
  <si>
    <t>Verzorgen/begeleiden van repetities van amateurkunst</t>
  </si>
  <si>
    <t>Starter</t>
  </si>
  <si>
    <t>Medior</t>
  </si>
  <si>
    <t>Senior</t>
  </si>
  <si>
    <t>Verzorgen/begeleiden van voorstellingen, concerten en exposities</t>
  </si>
  <si>
    <t>Verzorgen/begeleiden van bijzondere repetities (zoals generale en try-outs) en van audities</t>
  </si>
  <si>
    <t>Verzorgen van lessen (basis-, voorgezet onderwijs, speciaal onderwijs, mbo, hoger onderwijs)</t>
  </si>
  <si>
    <t>Verzorgen van lessen aan bijzondere doelgroepen buiten het reguliere onderwijs (zoals inburgering, statushouders)</t>
  </si>
  <si>
    <t>Verzorgen van andere lessen (zoals in het centra voor de kunsten, vrijetijdsonderswijs, theater-, dans- en muziekscholen)</t>
  </si>
  <si>
    <t>Voorbereiden/organiseren van cultuuraanbod van scholen (niet het lesgeven als zodanig)</t>
  </si>
  <si>
    <t>Maken van lesmaterialen</t>
  </si>
  <si>
    <t>Verzorgen van workshops/trainingen, coaching voor en met leerkrachten, andere begeleiders en besturen</t>
  </si>
  <si>
    <t>Voorbereiding en deelname activiteiten festivals, zomerkampen en andere vakantie-activiteiten</t>
  </si>
  <si>
    <t>Verzorgen van activiteiten kinderopvang/buitenschoolse opvang</t>
  </si>
  <si>
    <t>Creatieve productie en samenstellen van arrangementen, waaronder onderzoek, conceptontwikkeling, samenstellen van choreografie, scenario-ontwikkeling</t>
  </si>
  <si>
    <t>Materiële productie van optredens en (museum)exposities, waaronder Inventariseren, voorbereiden en inkopen van materialen, attributen, decor, kostuums</t>
  </si>
  <si>
    <t>Vergoeding</t>
  </si>
  <si>
    <t>% van referentie uurloon</t>
  </si>
  <si>
    <t>Vakantiegeld</t>
  </si>
  <si>
    <t>Eindejaarsuitkering</t>
  </si>
  <si>
    <t>Bijdrage voor arbeidsongeschiktheid en Zvw</t>
  </si>
  <si>
    <t>Bijdrage in opleidings-/scholingskosten</t>
  </si>
  <si>
    <t>Bijdrage pensioenopbouw</t>
  </si>
  <si>
    <t>Omslag algemene bedrijfskosten zzp'er/freelancer</t>
  </si>
  <si>
    <t>Omslag niet-declarabele uren bedrijfsvoering</t>
  </si>
  <si>
    <t>TOTALE OPSLAGPERCENTAGE</t>
  </si>
  <si>
    <t>Eventueel in individuele gevallen toe te voegen:</t>
  </si>
  <si>
    <t>Opslag voor bijkomende werkzaamheden (indien via uurtarief verrekend en niet als aparte uren geoffreerd)</t>
  </si>
  <si>
    <t>minimaal 42,98%</t>
  </si>
  <si>
    <t>Nader te specificeren per hoofdactiviteit, zie overzicht in tabblad #2b</t>
  </si>
  <si>
    <t>Flexicurity opslag voor korte en/of risicovolle werkzaamheden</t>
  </si>
  <si>
    <t>geen standaardreferentie</t>
  </si>
  <si>
    <t>Hoofdactiviteit van de opdracht</t>
  </si>
  <si>
    <t>Tijd besteed aan bijkomende werkzaamheden als percentage van de totale opdracht</t>
  </si>
  <si>
    <t>Opslagpercentage bij verrekening via uurtarief</t>
  </si>
  <si>
    <t>Aantal uren bijkomende werkzaamheden, per 10 uur die besteed worden aan de hoofdactiviteit</t>
  </si>
  <si>
    <t>Lessen aan bijzondere doelgroepen buiten het reguliere onderwijs</t>
  </si>
  <si>
    <t>Activiteiten kinderopvang/buitenschoolse opvang</t>
  </si>
  <si>
    <t>Verzorgen/begeleiden van bijzondere repetities en audities</t>
  </si>
  <si>
    <t>Verzorgen van lessen (bo, vo, mbo, ho en speciaal onderwijs)</t>
  </si>
  <si>
    <t>Workshops/trainingen/coaching leerkrachten, andere begeleiders en besturen</t>
  </si>
  <si>
    <t>Creatieve productie en samenstellen van arrangementen</t>
  </si>
  <si>
    <t>Materiële productie van optredens en (museum)exposities</t>
  </si>
  <si>
    <t>Voorbereiden/organiseren van cultuuraanbod van scholen (niet lesgeven)</t>
  </si>
  <si>
    <t>Referentiebron</t>
  </si>
  <si>
    <t>Aantal werkbare uren per jaar</t>
  </si>
  <si>
    <t>Netto inzetbaarheid per jaar</t>
  </si>
  <si>
    <t>Netto inzetbaarheid per maand</t>
  </si>
  <si>
    <t>Cao Kunsteducatie 2023</t>
  </si>
  <si>
    <t>Museum Cao 2020-2022</t>
  </si>
  <si>
    <t>Cao NAPK Muziekensembles 2022-2024</t>
  </si>
  <si>
    <t>Cao Nederlandse Orkesten 2020</t>
  </si>
  <si>
    <t>Cao Nederlandse Podia 2022-2023</t>
  </si>
  <si>
    <t>Cao Nederlandse Poppodia en -Festivals 2022-2023</t>
  </si>
  <si>
    <t>Cao Toneel en Dans 2022-2023</t>
  </si>
  <si>
    <t>Cao Primair Onderwijs 2022-2023</t>
  </si>
  <si>
    <t>Cao Voortgezet Onderwijs 2022-2023</t>
  </si>
  <si>
    <t>Cao Middelbaar Beroepsonderwijs 2022-2023</t>
  </si>
  <si>
    <t>Cao Hoger Beroepsonderwijs 2022-2023</t>
  </si>
  <si>
    <t>Cao Sociaal Werk 2021-2023</t>
  </si>
  <si>
    <t>Cao Kinderopvang 2021-2022</t>
  </si>
  <si>
    <t>Cao Gemeenten 2021-2022</t>
  </si>
  <si>
    <t>SALARISSEN PER MAAND BIJ FULLTIME DIENSTVERBAND</t>
  </si>
  <si>
    <t>UURSALARIS OP BASIS VAN NETTO INZETBAARHEID (DUS MINUS VAKANTIE/VERLOF)</t>
  </si>
  <si>
    <t>Museum Cao 2023-2024</t>
  </si>
  <si>
    <t>Cao Nederlandse Orkesten 2023</t>
  </si>
  <si>
    <t>V</t>
  </si>
  <si>
    <t>VI</t>
  </si>
  <si>
    <t>VII</t>
  </si>
  <si>
    <t>VIII</t>
  </si>
  <si>
    <t>IX</t>
  </si>
  <si>
    <t>X</t>
  </si>
  <si>
    <t>XI</t>
  </si>
  <si>
    <t>LB</t>
  </si>
  <si>
    <t>LC</t>
  </si>
  <si>
    <t>LD</t>
  </si>
  <si>
    <t>LE</t>
  </si>
  <si>
    <t>a</t>
  </si>
  <si>
    <t>b</t>
  </si>
  <si>
    <t>Cao Middelbaar Beroepsonderwijs 2023-2024</t>
  </si>
  <si>
    <t>Cao Hoger Beroepsonderwijs 2023-2024</t>
  </si>
  <si>
    <t>min</t>
  </si>
  <si>
    <t>max</t>
  </si>
  <si>
    <t>Cao Sociaal Werk 2023-2025</t>
  </si>
  <si>
    <t>s</t>
  </si>
  <si>
    <t>u1</t>
  </si>
  <si>
    <t>u2</t>
  </si>
  <si>
    <t>Cao Kinderopvang 2023-2024</t>
  </si>
  <si>
    <t>Cao Gemeenten 2023</t>
  </si>
  <si>
    <t>u3</t>
  </si>
  <si>
    <t>Cao</t>
  </si>
  <si>
    <t>Referentiefunctie</t>
  </si>
  <si>
    <t>Inschaling</t>
  </si>
  <si>
    <t>Verzorgen van lessen (basis-/voorgezet/speciaal onderwijs, mbo, hoger onderwijs)</t>
  </si>
  <si>
    <t>Verzorgen van andere lessen (zoals in het vrijetijdsonderswijs, muziekschool)</t>
  </si>
  <si>
    <t>Verantwoordelijkheid -&gt;</t>
  </si>
  <si>
    <t>Medewerker Educatie I</t>
  </si>
  <si>
    <t>Medewerker Educatie II</t>
  </si>
  <si>
    <t>Medewerker Educatie III</t>
  </si>
  <si>
    <t>Medewerker Educatie IV</t>
  </si>
  <si>
    <t>Medewerker Educatie V</t>
  </si>
  <si>
    <t>Projectleider I</t>
  </si>
  <si>
    <t>Projectleider II</t>
  </si>
  <si>
    <t>Hoofd Educatie 1.02</t>
  </si>
  <si>
    <t>Educator C 1.05 (WO)</t>
  </si>
  <si>
    <t>Educator B (hbo+)</t>
  </si>
  <si>
    <t>Educator A (hbo)</t>
  </si>
  <si>
    <t>Manager Educatie - VIII</t>
  </si>
  <si>
    <t>Medewerker Educatie - VI</t>
  </si>
  <si>
    <t xml:space="preserve">Hoofd productie </t>
  </si>
  <si>
    <t>Productieleider</t>
  </si>
  <si>
    <t xml:space="preserve">VI </t>
  </si>
  <si>
    <t>Assistent-Artistiek Leider</t>
  </si>
  <si>
    <t>Artistiek Leider - I</t>
  </si>
  <si>
    <t xml:space="preserve">X </t>
  </si>
  <si>
    <t>Artistiek Leider - II</t>
  </si>
  <si>
    <t>XII</t>
  </si>
  <si>
    <t>Aanvoerder</t>
  </si>
  <si>
    <t>Assistent-aanvoerder</t>
  </si>
  <si>
    <t>Educator (hbo)</t>
  </si>
  <si>
    <t>Educator/docent (mbo+)</t>
  </si>
  <si>
    <t>Hoofd programmering</t>
  </si>
  <si>
    <t>Programmeur</t>
  </si>
  <si>
    <t>Medewerker educatie</t>
  </si>
  <si>
    <t>Choreograaf 02.01</t>
  </si>
  <si>
    <t>Choreograaf 02.01 - hoog</t>
  </si>
  <si>
    <t>Dramaturg 02.04</t>
  </si>
  <si>
    <t>Dramaturg 02.04 - hoog</t>
  </si>
  <si>
    <t>Hoofd Educatie 01.03</t>
  </si>
  <si>
    <t xml:space="preserve">VIII </t>
  </si>
  <si>
    <t>Repetitor/balletmeester 02.05</t>
  </si>
  <si>
    <t>Medewerker Educatie 01.09</t>
  </si>
  <si>
    <t>Regieassistent</t>
  </si>
  <si>
    <t>Trainer/dansdocent 04.07</t>
  </si>
  <si>
    <t>Leraar LB</t>
  </si>
  <si>
    <t>Leraar LC</t>
  </si>
  <si>
    <t>Leraar LD</t>
  </si>
  <si>
    <t>Leraar LE</t>
  </si>
  <si>
    <t>Docent LB</t>
  </si>
  <si>
    <t>Docent LC</t>
  </si>
  <si>
    <t>Docent LD</t>
  </si>
  <si>
    <t>Docent LE</t>
  </si>
  <si>
    <t xml:space="preserve">Docent hbo </t>
  </si>
  <si>
    <t>Docent hbo</t>
  </si>
  <si>
    <t>Instructeur, trainer, tutor</t>
  </si>
  <si>
    <t>Activiteitenbegeleider (mbo-niveau)</t>
  </si>
  <si>
    <t>Begeleider vrijetijdsbesteding</t>
  </si>
  <si>
    <t>Trainer (hbo)</t>
  </si>
  <si>
    <t>Trainer (hbo) - vanaf trede 6</t>
  </si>
  <si>
    <t>Sociaal Cultureel Werker 3</t>
  </si>
  <si>
    <t>Sociaal Cultureel Werker 3 - vanaf trede 6</t>
  </si>
  <si>
    <t>Pedagogisch medewerker 1</t>
  </si>
  <si>
    <t>Pedagogisch medewerker 2-4</t>
  </si>
  <si>
    <t>Balletbegeleider (instrumentale begeleiding)</t>
  </si>
  <si>
    <t>Docent</t>
  </si>
  <si>
    <t>Docent (min. trede 9)</t>
  </si>
  <si>
    <t>TOTAAL AANTAL REFERENTIES</t>
  </si>
  <si>
    <t>Gemiddelde basistarief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</si>
</sst>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18" x14ac:knownFonts="1">
    <font>
      <sz val="10"/>
      <color rgb="FF000000"/>
      <name val="Arial"/>
      <scheme val="minor"/>
    </font>
    <font>
      <b/>
      <sz val="10"/>
      <color rgb="FFFFFFFF"/>
      <name val="Arial"/>
      <scheme val="minor"/>
    </font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rgb="FF3EB9FF"/>
      <name val="Arial"/>
      <scheme val="minor"/>
    </font>
    <font>
      <b/>
      <sz val="10"/>
      <color theme="0"/>
      <name val="Arial"/>
    </font>
    <font>
      <b/>
      <sz val="10"/>
      <color rgb="FFFFFFFF"/>
      <name val="Arial"/>
    </font>
    <font>
      <sz val="9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  <scheme val="minor"/>
    </font>
    <font>
      <b/>
      <sz val="10"/>
      <color rgb="FFFFFFFF"/>
      <name val="Arial"/>
      <scheme val="minor"/>
    </font>
    <font>
      <sz val="10"/>
      <color rgb="FFFFFFFF"/>
      <name val="Arial"/>
      <scheme val="minor"/>
    </font>
    <font>
      <sz val="10"/>
      <color theme="1"/>
      <name val="Arial"/>
      <scheme val="minor"/>
    </font>
    <font>
      <b/>
      <sz val="9"/>
      <color rgb="FF000000"/>
      <name val="Arial"/>
      <scheme val="minor"/>
    </font>
    <font>
      <sz val="9"/>
      <color rgb="FF000000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EB9FF"/>
        <bgColor rgb="FF3EB9FF"/>
      </patternFill>
    </fill>
    <fill>
      <patternFill patternType="solid">
        <fgColor rgb="FF77FE4A"/>
        <bgColor rgb="FF77FE4A"/>
      </patternFill>
    </fill>
    <fill>
      <patternFill patternType="solid">
        <fgColor rgb="FFFFFFFF"/>
        <bgColor rgb="FFFFFFFF"/>
      </patternFill>
    </fill>
    <fill>
      <patternFill patternType="solid">
        <fgColor rgb="FFFDF001"/>
        <bgColor rgb="FFFDF001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7FE4A"/>
      </left>
      <right style="thin">
        <color rgb="FF77FE4A"/>
      </right>
      <top style="thin">
        <color rgb="FF77FE4A"/>
      </top>
      <bottom/>
      <diagonal/>
    </border>
    <border>
      <left style="thin">
        <color rgb="FF77FE4A"/>
      </left>
      <right style="thin">
        <color rgb="FF77FE4A"/>
      </right>
      <top/>
      <bottom/>
      <diagonal/>
    </border>
    <border>
      <left style="thin">
        <color rgb="FF77FE4A"/>
      </left>
      <right style="thin">
        <color rgb="FF77FE4A"/>
      </right>
      <top/>
      <bottom style="thin">
        <color rgb="FF77FE4A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0" fillId="4" borderId="0" xfId="0" applyNumberFormat="1" applyFill="1"/>
    <xf numFmtId="164" fontId="1" fillId="2" borderId="0" xfId="0" applyNumberFormat="1" applyFont="1" applyFill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4" borderId="1" xfId="0" applyNumberFormat="1" applyFill="1" applyBorder="1"/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0" fontId="1" fillId="2" borderId="0" xfId="0" applyNumberFormat="1" applyFont="1" applyFill="1" applyAlignment="1">
      <alignment wrapText="1"/>
    </xf>
    <xf numFmtId="0" fontId="3" fillId="0" borderId="0" xfId="0" applyFont="1"/>
    <xf numFmtId="10" fontId="3" fillId="0" borderId="2" xfId="0" applyNumberFormat="1" applyFont="1" applyBorder="1"/>
    <xf numFmtId="10" fontId="3" fillId="0" borderId="3" xfId="0" applyNumberFormat="1" applyFont="1" applyBorder="1"/>
    <xf numFmtId="10" fontId="3" fillId="0" borderId="4" xfId="0" applyNumberFormat="1" applyFont="1" applyBorder="1"/>
    <xf numFmtId="10" fontId="3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0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10" fontId="8" fillId="0" borderId="0" xfId="0" applyNumberFormat="1" applyFont="1" applyAlignment="1">
      <alignment horizontal="right"/>
    </xf>
    <xf numFmtId="0" fontId="11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1" fontId="12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1" fontId="1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5" fillId="3" borderId="0" xfId="0" applyFont="1" applyFill="1"/>
    <xf numFmtId="0" fontId="16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16" fillId="0" borderId="0" xfId="0" applyFont="1" applyAlignment="1">
      <alignment horizontal="left" vertical="top" wrapText="1"/>
    </xf>
    <xf numFmtId="4" fontId="11" fillId="0" borderId="0" xfId="0" applyNumberFormat="1" applyFont="1"/>
    <xf numFmtId="0" fontId="16" fillId="5" borderId="0" xfId="0" applyFont="1" applyFill="1" applyAlignment="1">
      <alignment horizontal="left" vertical="top" wrapText="1"/>
    </xf>
    <xf numFmtId="0" fontId="11" fillId="5" borderId="0" xfId="0" applyFont="1" applyFill="1"/>
    <xf numFmtId="4" fontId="11" fillId="5" borderId="0" xfId="0" applyNumberFormat="1" applyFont="1" applyFill="1"/>
    <xf numFmtId="4" fontId="16" fillId="5" borderId="0" xfId="0" applyNumberFormat="1" applyFont="1" applyFill="1" applyAlignment="1">
      <alignment horizontal="left" vertical="top" wrapText="1"/>
    </xf>
    <xf numFmtId="1" fontId="11" fillId="0" borderId="0" xfId="0" applyNumberFormat="1" applyFont="1"/>
    <xf numFmtId="0" fontId="1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12" fillId="5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3" fillId="5" borderId="0" xfId="0" applyFont="1" applyFill="1"/>
    <xf numFmtId="4" fontId="3" fillId="0" borderId="0" xfId="0" applyNumberFormat="1" applyFont="1"/>
    <xf numFmtId="0" fontId="9" fillId="0" borderId="5" xfId="0" applyFont="1" applyBorder="1" applyAlignment="1">
      <alignment horizontal="left" vertical="top" wrapText="1"/>
    </xf>
    <xf numFmtId="0" fontId="3" fillId="0" borderId="5" xfId="0" applyFont="1" applyBorder="1"/>
    <xf numFmtId="0" fontId="3" fillId="5" borderId="5" xfId="0" applyFont="1" applyFill="1" applyBorder="1"/>
    <xf numFmtId="4" fontId="3" fillId="0" borderId="5" xfId="0" applyNumberFormat="1" applyFont="1" applyBorder="1"/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5" borderId="1" xfId="0" applyFont="1" applyFill="1" applyBorder="1"/>
    <xf numFmtId="4" fontId="3" fillId="0" borderId="1" xfId="0" applyNumberFormat="1" applyFont="1" applyBorder="1"/>
    <xf numFmtId="0" fontId="17" fillId="0" borderId="5" xfId="0" applyFont="1" applyBorder="1"/>
    <xf numFmtId="4" fontId="17" fillId="0" borderId="5" xfId="0" applyNumberFormat="1" applyFont="1" applyBorder="1"/>
    <xf numFmtId="0" fontId="17" fillId="0" borderId="0" xfId="0" applyFont="1"/>
    <xf numFmtId="4" fontId="17" fillId="0" borderId="0" xfId="0" applyNumberFormat="1" applyFont="1"/>
    <xf numFmtId="0" fontId="17" fillId="0" borderId="1" xfId="0" applyFont="1" applyBorder="1"/>
    <xf numFmtId="4" fontId="17" fillId="0" borderId="1" xfId="0" applyNumberFormat="1" applyFont="1" applyBorder="1"/>
    <xf numFmtId="0" fontId="14" fillId="0" borderId="0" xfId="0" applyFont="1"/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4" fillId="0" borderId="5" xfId="0" applyFont="1" applyBorder="1"/>
    <xf numFmtId="0" fontId="17" fillId="5" borderId="5" xfId="0" applyFont="1" applyFill="1" applyBorder="1"/>
    <xf numFmtId="0" fontId="17" fillId="5" borderId="0" xfId="0" applyFont="1" applyFill="1"/>
    <xf numFmtId="0" fontId="3" fillId="3" borderId="0" xfId="0" applyFont="1" applyFill="1"/>
    <xf numFmtId="4" fontId="3" fillId="3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5"/>
  <sheetViews>
    <sheetView workbookViewId="0"/>
  </sheetViews>
  <sheetFormatPr defaultColWidth="12.6640625" defaultRowHeight="15.75" customHeight="1" x14ac:dyDescent="0.25"/>
  <cols>
    <col min="1" max="1" width="50.88671875" customWidth="1"/>
    <col min="3" max="4" width="19.88671875" customWidth="1"/>
    <col min="5" max="5" width="5" customWidth="1"/>
    <col min="7" max="8" width="18.33203125" customWidth="1"/>
  </cols>
  <sheetData>
    <row r="1" spans="1:26" ht="27.75" customHeight="1" x14ac:dyDescent="0.25">
      <c r="A1" s="1"/>
      <c r="B1" s="2" t="s">
        <v>0</v>
      </c>
      <c r="C1" s="1"/>
      <c r="D1" s="1"/>
      <c r="E1" s="1"/>
      <c r="F1" s="2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 x14ac:dyDescent="0.25">
      <c r="A2" s="1" t="s">
        <v>2</v>
      </c>
      <c r="B2" s="1" t="s">
        <v>3</v>
      </c>
      <c r="C2" s="1" t="s">
        <v>4</v>
      </c>
      <c r="D2" s="1"/>
      <c r="E2" s="1"/>
      <c r="F2" s="1" t="s">
        <v>3</v>
      </c>
      <c r="G2" s="1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2" x14ac:dyDescent="0.25">
      <c r="A3" s="3"/>
      <c r="B3" s="4"/>
      <c r="C3" s="3" t="s">
        <v>5</v>
      </c>
      <c r="D3" s="3" t="s">
        <v>6</v>
      </c>
      <c r="E3" s="3"/>
      <c r="F3" s="3"/>
      <c r="G3" s="3" t="s">
        <v>5</v>
      </c>
      <c r="H3" s="3" t="s">
        <v>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2" x14ac:dyDescent="0.25">
      <c r="A4" s="5" t="s">
        <v>7</v>
      </c>
      <c r="B4" s="1" t="s">
        <v>8</v>
      </c>
      <c r="C4" s="6">
        <f>'#3c Referentie-inschalingen'!AE$70*(1+'#2a Opbouw opslagpercentage zzp'!$B$10)</f>
        <v>44.162754152117849</v>
      </c>
      <c r="D4" s="7">
        <f>'#3c Referentie-inschalingen'!AF$70*(1+'#2a Opbouw opslagpercentage zzp'!$B$10)</f>
        <v>54.789815507286853</v>
      </c>
      <c r="E4" s="6"/>
      <c r="F4" s="8" t="s">
        <v>8</v>
      </c>
      <c r="G4" s="7">
        <f>C4*(1+'#2b % Bijkomende werkzaamheden'!$C$6)</f>
        <v>73.570690033612294</v>
      </c>
      <c r="H4" s="7">
        <f>D4*(1+'#2b % Bijkomende werkzaamheden'!$C$6)</f>
        <v>91.274301412474287</v>
      </c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2" x14ac:dyDescent="0.25">
      <c r="A5" s="5"/>
      <c r="B5" s="1" t="s">
        <v>9</v>
      </c>
      <c r="C5" s="6">
        <f>'#3c Referentie-inschalingen'!BF$70*(1+'#2a Opbouw opslagpercentage zzp'!$B$10)</f>
        <v>49.704683550754503</v>
      </c>
      <c r="D5" s="6">
        <f>'#3c Referentie-inschalingen'!BG$70*(1+'#2a Opbouw opslagpercentage zzp'!$B$10)</f>
        <v>61.363751154616985</v>
      </c>
      <c r="E5" s="6"/>
      <c r="F5" s="8" t="s">
        <v>9</v>
      </c>
      <c r="G5" s="7">
        <f>C5*(1+'#2b % Bijkomende werkzaamheden'!$C$6)</f>
        <v>82.802984934669951</v>
      </c>
      <c r="H5" s="7">
        <f>D5*(1+'#2b % Bijkomende werkzaamheden'!$C$6)</f>
        <v>102.2258145392308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2" x14ac:dyDescent="0.25">
      <c r="A6" s="9"/>
      <c r="B6" s="10" t="s">
        <v>10</v>
      </c>
      <c r="C6" s="11">
        <f>'#3c Referentie-inschalingen'!CG$70*(1+'#2a Opbouw opslagpercentage zzp'!$B$10)</f>
        <v>56.918087634601434</v>
      </c>
      <c r="D6" s="11">
        <f>'#3c Referentie-inschalingen'!CH$70*(1+'#2a Opbouw opslagpercentage zzp'!$B$10)</f>
        <v>69.407999857485777</v>
      </c>
      <c r="E6" s="11"/>
      <c r="F6" s="12" t="s">
        <v>10</v>
      </c>
      <c r="G6" s="13">
        <f>C6*(1+'#2b % Bijkomende werkzaamheden'!$C$6)</f>
        <v>94.819787920098022</v>
      </c>
      <c r="H6" s="13">
        <f>D6*(1+'#2b % Bijkomende werkzaamheden'!$C$6)</f>
        <v>115.62672078329182</v>
      </c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4" x14ac:dyDescent="0.25">
      <c r="A7" s="5" t="s">
        <v>11</v>
      </c>
      <c r="B7" s="1" t="s">
        <v>8</v>
      </c>
      <c r="C7" s="7">
        <f>'#3c Referentie-inschalingen'!AG$70*(1+'#2a Opbouw opslagpercentage zzp'!$B$10)</f>
        <v>47.62716118456548</v>
      </c>
      <c r="D7" s="7">
        <f>'#3c Referentie-inschalingen'!AH$70*(1+'#2a Opbouw opslagpercentage zzp'!$B$10)</f>
        <v>60.773950918630746</v>
      </c>
      <c r="E7" s="6"/>
      <c r="F7" s="8" t="s">
        <v>8</v>
      </c>
      <c r="G7" s="6">
        <f>C7*(1+'#2b % Bijkomende werkzaamheden'!$C$3)</f>
        <v>80.833606898447869</v>
      </c>
      <c r="H7" s="6">
        <f>D7*(1+'#2b % Bijkomende werkzaamheden'!$C$3)</f>
        <v>103.14655620948871</v>
      </c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2" x14ac:dyDescent="0.25">
      <c r="A8" s="5"/>
      <c r="B8" s="1" t="s">
        <v>9</v>
      </c>
      <c r="C8" s="6">
        <f>'#3c Referentie-inschalingen'!BH$70*(1+'#2a Opbouw opslagpercentage zzp'!$B$10)</f>
        <v>53.431598870759608</v>
      </c>
      <c r="D8" s="6">
        <f>'#3c Referentie-inschalingen'!BI$70*(1+'#2a Opbouw opslagpercentage zzp'!$B$10)</f>
        <v>68.375678211336449</v>
      </c>
      <c r="E8" s="6"/>
      <c r="F8" s="8" t="s">
        <v>9</v>
      </c>
      <c r="G8" s="6">
        <f>C8*(1+'#2b % Bijkomende werkzaamheden'!$C$3)</f>
        <v>90.684994689001371</v>
      </c>
      <c r="H8" s="6">
        <f>D8*(1+'#2b % Bijkomende werkzaamheden'!$C$3)</f>
        <v>116.04833369201705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2" x14ac:dyDescent="0.25">
      <c r="A9" s="9"/>
      <c r="B9" s="10" t="s">
        <v>10</v>
      </c>
      <c r="C9" s="11">
        <f>'#3c Referentie-inschalingen'!CI$70*(1+'#2a Opbouw opslagpercentage zzp'!$B$10)</f>
        <v>60.51117765942076</v>
      </c>
      <c r="D9" s="11">
        <f>'#3c Referentie-inschalingen'!CJ$70*(1+'#2a Opbouw opslagpercentage zzp'!$B$10)</f>
        <v>77.815756934644682</v>
      </c>
      <c r="E9" s="11"/>
      <c r="F9" s="12" t="s">
        <v>10</v>
      </c>
      <c r="G9" s="11">
        <f>C9*(1+'#2b % Bijkomende werkzaamheden'!$C$3)</f>
        <v>102.70057308116219</v>
      </c>
      <c r="H9" s="11">
        <f>D9*(1+'#2b % Bijkomende werkzaamheden'!$C$3)</f>
        <v>132.0701916745497</v>
      </c>
      <c r="I9" s="1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6.4" x14ac:dyDescent="0.25">
      <c r="A10" s="5" t="s">
        <v>12</v>
      </c>
      <c r="B10" s="1" t="s">
        <v>8</v>
      </c>
      <c r="C10" s="7">
        <f>'#3c Referentie-inschalingen'!AI$70*(1+'#2a Opbouw opslagpercentage zzp'!$B$10)</f>
        <v>44.162754152117849</v>
      </c>
      <c r="D10" s="7">
        <f>'#3c Referentie-inschalingen'!AJ$70*(1+'#2a Opbouw opslagpercentage zzp'!$B$10)</f>
        <v>54.789815507286853</v>
      </c>
      <c r="E10" s="6"/>
      <c r="F10" s="8" t="s">
        <v>8</v>
      </c>
      <c r="G10" s="6">
        <f>C10*(1+'#2b % Bijkomende werkzaamheden'!$C$8)</f>
        <v>71.391740103490676</v>
      </c>
      <c r="H10" s="6">
        <f>D10*(1+'#2b % Bijkomende werkzaamheden'!$C$8)</f>
        <v>88.571021987016323</v>
      </c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2" x14ac:dyDescent="0.25">
      <c r="A11" s="5"/>
      <c r="B11" s="1" t="s">
        <v>9</v>
      </c>
      <c r="C11" s="6">
        <f>'#3c Referentie-inschalingen'!BJ$70*(1+'#2a Opbouw opslagpercentage zzp'!$B$10)</f>
        <v>49.704683550754503</v>
      </c>
      <c r="D11" s="6">
        <f>'#3c Referentie-inschalingen'!BK$70*(1+'#2a Opbouw opslagpercentage zzp'!$B$10)</f>
        <v>61.363751154616985</v>
      </c>
      <c r="E11" s="6"/>
      <c r="F11" s="8" t="s">
        <v>9</v>
      </c>
      <c r="G11" s="6">
        <f>C11*(1+'#2b % Bijkomende werkzaamheden'!$C$8)</f>
        <v>80.350601272713945</v>
      </c>
      <c r="H11" s="6">
        <f>D11*(1+'#2b % Bijkomende werkzaamheden'!$C$8)</f>
        <v>99.19818313676447</v>
      </c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2" x14ac:dyDescent="0.25">
      <c r="A12" s="9"/>
      <c r="B12" s="10" t="s">
        <v>10</v>
      </c>
      <c r="C12" s="11">
        <f>'#3c Referentie-inschalingen'!CK$70*(1+'#2a Opbouw opslagpercentage zzp'!$B$10)</f>
        <v>56.918087634601434</v>
      </c>
      <c r="D12" s="11">
        <f>'#3c Referentie-inschalingen'!CL$70*(1+'#2a Opbouw opslagpercentage zzp'!$B$10)</f>
        <v>69.407999857485777</v>
      </c>
      <c r="E12" s="11"/>
      <c r="F12" s="12" t="s">
        <v>10</v>
      </c>
      <c r="G12" s="11">
        <f>C12*(1+'#2b % Bijkomende werkzaamheden'!$C$8)</f>
        <v>92.011501492877471</v>
      </c>
      <c r="H12" s="11">
        <f>D12*(1+'#2b % Bijkomende werkzaamheden'!$C$8)</f>
        <v>112.20219350135606</v>
      </c>
      <c r="I12" s="1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6.4" x14ac:dyDescent="0.25">
      <c r="A13" s="5" t="s">
        <v>13</v>
      </c>
      <c r="B13" s="1" t="s">
        <v>8</v>
      </c>
      <c r="C13" s="7">
        <f>'#3c Referentie-inschalingen'!AK$70*(1+'#2a Opbouw opslagpercentage zzp'!$B$10)</f>
        <v>47.351927207363218</v>
      </c>
      <c r="D13" s="7">
        <f>'#3c Referentie-inschalingen'!AL$70*(1+'#2a Opbouw opslagpercentage zzp'!$B$10)</f>
        <v>58.118552518301279</v>
      </c>
      <c r="E13" s="6"/>
      <c r="F13" s="8" t="s">
        <v>8</v>
      </c>
      <c r="G13" s="6">
        <f>C13*(1+'#2b % Bijkomende werkzaamheden'!$C$9)</f>
        <v>74.508072828144009</v>
      </c>
      <c r="H13" s="6">
        <f>D13*(1+'#2b % Bijkomende werkzaamheden'!$C$9)</f>
        <v>91.449315774132685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2" x14ac:dyDescent="0.25">
      <c r="A14" s="5"/>
      <c r="B14" s="1" t="s">
        <v>9</v>
      </c>
      <c r="C14" s="6">
        <f>'#3c Referentie-inschalingen'!BL$70*(1+'#2a Opbouw opslagpercentage zzp'!$B$10)</f>
        <v>54.71292435260218</v>
      </c>
      <c r="D14" s="6">
        <f>'#3c Referentie-inschalingen'!BM$70*(1+'#2a Opbouw opslagpercentage zzp'!$B$10)</f>
        <v>67.472433431765083</v>
      </c>
      <c r="E14" s="6"/>
      <c r="F14" s="8" t="s">
        <v>9</v>
      </c>
      <c r="G14" s="6">
        <f>C14*(1+'#2b % Bijkomende werkzaamheden'!$C$9)</f>
        <v>86.090573134487187</v>
      </c>
      <c r="H14" s="6">
        <f>D14*(1+'#2b % Bijkomende werkzaamheden'!$C$9)</f>
        <v>106.16761091920914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2" x14ac:dyDescent="0.25">
      <c r="A15" s="9"/>
      <c r="B15" s="10" t="s">
        <v>10</v>
      </c>
      <c r="C15" s="11">
        <f>'#3c Referentie-inschalingen'!CM$70*(1+'#2a Opbouw opslagpercentage zzp'!$B$10)</f>
        <v>64.114458460562147</v>
      </c>
      <c r="D15" s="11">
        <f>'#3c Referentie-inschalingen'!CN$70*(1+'#2a Opbouw opslagpercentage zzp'!$B$10)</f>
        <v>79.029916506481811</v>
      </c>
      <c r="E15" s="11"/>
      <c r="F15" s="12" t="s">
        <v>10</v>
      </c>
      <c r="G15" s="11">
        <f>C15*(1+'#2b % Bijkomende werkzaamheden'!$C$9)</f>
        <v>100.88385039529602</v>
      </c>
      <c r="H15" s="11">
        <f>D15*(1+'#2b % Bijkomende werkzaamheden'!$C$9)</f>
        <v>124.35326547282423</v>
      </c>
      <c r="I15" s="1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6.4" x14ac:dyDescent="0.25">
      <c r="A16" s="5" t="s">
        <v>14</v>
      </c>
      <c r="B16" s="1" t="s">
        <v>8</v>
      </c>
      <c r="C16" s="7">
        <f>'#3c Referentie-inschalingen'!AM$70*(1+'#2a Opbouw opslagpercentage zzp'!$B$10)</f>
        <v>42.403995155836839</v>
      </c>
      <c r="D16" s="7">
        <f>'#3c Referentie-inschalingen'!AN$70*(1+'#2a Opbouw opslagpercentage zzp'!$B$10)</f>
        <v>47.456153563518164</v>
      </c>
      <c r="E16" s="6"/>
      <c r="F16" s="8" t="s">
        <v>8</v>
      </c>
      <c r="G16" s="6">
        <f>C16*(1+'#2b % Bijkomende werkzaamheden'!$C$4)</f>
        <v>71.532309071157542</v>
      </c>
      <c r="H16" s="6">
        <f>D16*(1+'#2b % Bijkomende werkzaamheden'!$C$4)</f>
        <v>80.054915381401941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2" x14ac:dyDescent="0.25">
      <c r="A17" s="5"/>
      <c r="B17" s="1" t="s">
        <v>9</v>
      </c>
      <c r="C17" s="6">
        <f>'#3c Referentie-inschalingen'!BN$70*(1+'#2a Opbouw opslagpercentage zzp'!$B$10)</f>
        <v>48.663636242571492</v>
      </c>
      <c r="D17" s="6">
        <f>'#3c Referentie-inschalingen'!BO$70*(1+'#2a Opbouw opslagpercentage zzp'!$B$10)</f>
        <v>54.925333201192437</v>
      </c>
      <c r="E17" s="6"/>
      <c r="F17" s="8" t="s">
        <v>9</v>
      </c>
      <c r="G17" s="6">
        <f>C17*(1+'#2b % Bijkomende werkzaamheden'!$C$4)</f>
        <v>82.091846662963576</v>
      </c>
      <c r="H17" s="6">
        <f>D17*(1+'#2b % Bijkomende werkzaamheden'!$C$4)</f>
        <v>92.654852354005072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2" x14ac:dyDescent="0.25">
      <c r="A18" s="9"/>
      <c r="B18" s="10" t="s">
        <v>10</v>
      </c>
      <c r="C18" s="11">
        <f>'#3c Referentie-inschalingen'!CO$70*(1+'#2a Opbouw opslagpercentage zzp'!$B$10)</f>
        <v>57.328690618197108</v>
      </c>
      <c r="D18" s="11">
        <f>'#3c Referentie-inschalingen'!CP$70*(1+'#2a Opbouw opslagpercentage zzp'!$B$10)</f>
        <v>65.125916182342024</v>
      </c>
      <c r="E18" s="11"/>
      <c r="F18" s="12" t="s">
        <v>10</v>
      </c>
      <c r="G18" s="11">
        <f>C18*(1+'#2b % Bijkomende werkzaamheden'!$C$4)</f>
        <v>96.709133204897327</v>
      </c>
      <c r="H18" s="11">
        <f>D18*(1+'#2b % Bijkomende werkzaamheden'!$C$4)</f>
        <v>109.86245866166554</v>
      </c>
      <c r="I18" s="1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9.6" x14ac:dyDescent="0.25">
      <c r="A19" s="5" t="s">
        <v>15</v>
      </c>
      <c r="B19" s="1" t="s">
        <v>8</v>
      </c>
      <c r="C19" s="7">
        <f>'#3c Referentie-inschalingen'!AO$70*(1+'#2a Opbouw opslagpercentage zzp'!$B$10)</f>
        <v>37.094816206544806</v>
      </c>
      <c r="D19" s="7">
        <f>'#3c Referentie-inschalingen'!AP$70*(1+'#2a Opbouw opslagpercentage zzp'!$B$10)</f>
        <v>39.329647703533766</v>
      </c>
      <c r="E19" s="6"/>
      <c r="F19" s="8" t="s">
        <v>8</v>
      </c>
      <c r="G19" s="6">
        <f>C19*(1+'#2b % Bijkomende werkzaamheden'!$C$11)</f>
        <v>57.459266915967582</v>
      </c>
      <c r="H19" s="6">
        <f>D19*(1+'#2b % Bijkomende werkzaamheden'!$C$11)</f>
        <v>60.920984552812044</v>
      </c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2" x14ac:dyDescent="0.25">
      <c r="A20" s="5"/>
      <c r="B20" s="1" t="s">
        <v>9</v>
      </c>
      <c r="C20" s="6">
        <f>'#3c Referentie-inschalingen'!BP$70*(1+'#2a Opbouw opslagpercentage zzp'!$B$10)</f>
        <v>41.227672369210453</v>
      </c>
      <c r="D20" s="6">
        <f>'#3c Referentie-inschalingen'!BQ$70*(1+'#2a Opbouw opslagpercentage zzp'!$B$10)</f>
        <v>43.931234303319968</v>
      </c>
      <c r="E20" s="6"/>
      <c r="F20" s="8" t="s">
        <v>9</v>
      </c>
      <c r="G20" s="6">
        <f>C20*(1+'#2b % Bijkomende werkzaamheden'!$C$11)</f>
        <v>63.860993886487222</v>
      </c>
      <c r="H20" s="6">
        <f>D20*(1+'#2b % Bijkomende werkzaamheden'!$C$11)</f>
        <v>68.048767346015509</v>
      </c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2" x14ac:dyDescent="0.25">
      <c r="A21" s="9"/>
      <c r="B21" s="10" t="s">
        <v>10</v>
      </c>
      <c r="C21" s="11">
        <f>'#3c Referentie-inschalingen'!CQ$70*(1+'#2a Opbouw opslagpercentage zzp'!$B$10)</f>
        <v>47.413542600979021</v>
      </c>
      <c r="D21" s="11">
        <f>'#3c Referentie-inschalingen'!CR$70*(1+'#2a Opbouw opslagpercentage zzp'!$B$10)</f>
        <v>50.699464091413695</v>
      </c>
      <c r="E21" s="11"/>
      <c r="F21" s="12" t="s">
        <v>10</v>
      </c>
      <c r="G21" s="11">
        <f>C21*(1+'#2b % Bijkomende werkzaamheden'!$C$11)</f>
        <v>73.442806255516217</v>
      </c>
      <c r="H21" s="11">
        <f>D21*(1+'#2b % Bijkomende werkzaamheden'!$C$11)</f>
        <v>78.532645195073712</v>
      </c>
      <c r="I21" s="1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6.4" x14ac:dyDescent="0.25">
      <c r="A22" s="5" t="s">
        <v>16</v>
      </c>
      <c r="B22" s="1" t="s">
        <v>8</v>
      </c>
      <c r="C22" s="7">
        <f>'#3c Referentie-inschalingen'!AQ$70*(1+'#2a Opbouw opslagpercentage zzp'!$B$10)</f>
        <v>35.884773317121152</v>
      </c>
      <c r="D22" s="7">
        <f>'#3c Referentie-inschalingen'!AR$70*(1+'#2a Opbouw opslagpercentage zzp'!$B$10)</f>
        <v>40.402648041923129</v>
      </c>
      <c r="E22" s="6"/>
      <c r="F22" s="8" t="s">
        <v>8</v>
      </c>
      <c r="G22" s="6">
        <f>C22*(1+'#2b % Bijkomende werkzaamheden'!$C$14)</f>
        <v>51.308803188589998</v>
      </c>
      <c r="H22" s="6">
        <f>D22*(1+'#2b % Bijkomende werkzaamheden'!$C$14)</f>
        <v>57.768555436069612</v>
      </c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2" x14ac:dyDescent="0.25">
      <c r="A23" s="5"/>
      <c r="B23" s="1" t="s">
        <v>9</v>
      </c>
      <c r="C23" s="6">
        <f>'#3c Referentie-inschalingen'!BR$70*(1+'#2a Opbouw opslagpercentage zzp'!$B$10)</f>
        <v>39.850572741100216</v>
      </c>
      <c r="D23" s="6">
        <f>'#3c Referentie-inschalingen'!BS$70*(1+'#2a Opbouw opslagpercentage zzp'!$B$10)</f>
        <v>45.056331040124391</v>
      </c>
      <c r="E23" s="6"/>
      <c r="F23" s="8" t="s">
        <v>9</v>
      </c>
      <c r="G23" s="6">
        <f>C23*(1+'#2b % Bijkomende werkzaamheden'!$C$14)</f>
        <v>56.979186566301955</v>
      </c>
      <c r="H23" s="6">
        <f>D23*(1+'#2b % Bijkomende werkzaamheden'!$C$14)</f>
        <v>64.422489207552374</v>
      </c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2" x14ac:dyDescent="0.25">
      <c r="A24" s="9"/>
      <c r="B24" s="10" t="s">
        <v>10</v>
      </c>
      <c r="C24" s="11">
        <f>'#3c Referentie-inschalingen'!CS$70*(1+'#2a Opbouw opslagpercentage zzp'!$B$10)</f>
        <v>44.973984275743454</v>
      </c>
      <c r="D24" s="11">
        <f>'#3c Referentie-inschalingen'!CT$70*(1+'#2a Opbouw opslagpercentage zzp'!$B$10)</f>
        <v>51.490225033652649</v>
      </c>
      <c r="E24" s="11"/>
      <c r="F24" s="12" t="s">
        <v>10</v>
      </c>
      <c r="G24" s="11">
        <f>C24*(1+'#2b % Bijkomende werkzaamheden'!$C$14)</f>
        <v>64.304748072907316</v>
      </c>
      <c r="H24" s="11">
        <f>D24*(1+'#2b % Bijkomende werkzaamheden'!$C$14)</f>
        <v>73.621806080279825</v>
      </c>
      <c r="I24" s="1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3.2" x14ac:dyDescent="0.25">
      <c r="A25" s="5" t="s">
        <v>17</v>
      </c>
      <c r="B25" s="1" t="s">
        <v>8</v>
      </c>
      <c r="C25" s="7">
        <f>'#3c Referentie-inschalingen'!AS$70*(1+'#2a Opbouw opslagpercentage zzp'!$B$10)</f>
        <v>40.280566147203011</v>
      </c>
      <c r="D25" s="7">
        <f>'#3c Referentie-inschalingen'!AT$70*(1+'#2a Opbouw opslagpercentage zzp'!$B$10)</f>
        <v>45.831487737995275</v>
      </c>
      <c r="E25" s="6"/>
      <c r="F25" s="8" t="s">
        <v>8</v>
      </c>
      <c r="G25" s="6">
        <f>C25*(1+'#2b % Bijkomende werkzaamheden'!$C$7)</f>
        <v>65.635685101751491</v>
      </c>
      <c r="H25" s="6">
        <f>D25*(1+'#2b % Bijkomende werkzaamheden'!$C$7)</f>
        <v>74.680705477738769</v>
      </c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2" x14ac:dyDescent="0.25">
      <c r="A26" s="5"/>
      <c r="B26" s="1" t="s">
        <v>9</v>
      </c>
      <c r="C26" s="6">
        <f>'#3c Referentie-inschalingen'!BT$70*(1+'#2a Opbouw opslagpercentage zzp'!$B$10)</f>
        <v>45.705064339550127</v>
      </c>
      <c r="D26" s="6">
        <f>'#3c Referentie-inschalingen'!BU$70*(1+'#2a Opbouw opslagpercentage zzp'!$B$10)</f>
        <v>52.362700458680941</v>
      </c>
      <c r="E26" s="6"/>
      <c r="F26" s="8" t="s">
        <v>9</v>
      </c>
      <c r="G26" s="6">
        <f>C26*(1+'#2b % Bijkomende werkzaamheden'!$C$7)</f>
        <v>74.474703249778145</v>
      </c>
      <c r="H26" s="6">
        <f>D26*(1+'#2b % Bijkomende werkzaamheden'!$C$7)</f>
        <v>85.323073807441219</v>
      </c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2" x14ac:dyDescent="0.25">
      <c r="A27" s="9"/>
      <c r="B27" s="10" t="s">
        <v>10</v>
      </c>
      <c r="C27" s="11">
        <f>'#3c Referentie-inschalingen'!CU$70*(1+'#2a Opbouw opslagpercentage zzp'!$B$10)</f>
        <v>52.557332833361471</v>
      </c>
      <c r="D27" s="11">
        <f>'#3c Referentie-inschalingen'!CV$70*(1+'#2a Opbouw opslagpercentage zzp'!$B$10)</f>
        <v>60.468420914420463</v>
      </c>
      <c r="E27" s="11"/>
      <c r="F27" s="12" t="s">
        <v>10</v>
      </c>
      <c r="G27" s="11">
        <f>C27*(1+'#2b % Bijkomende werkzaamheden'!$C$7)</f>
        <v>85.640220026500117</v>
      </c>
      <c r="H27" s="11">
        <f>D27*(1+'#2b % Bijkomende werkzaamheden'!$C$7)</f>
        <v>98.531043958890734</v>
      </c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6.4" x14ac:dyDescent="0.25">
      <c r="A28" s="5" t="s">
        <v>18</v>
      </c>
      <c r="B28" s="1" t="s">
        <v>8</v>
      </c>
      <c r="C28" s="7">
        <f>'#3c Referentie-inschalingen'!AU$70*(1+'#2a Opbouw opslagpercentage zzp'!$B$10)</f>
        <v>49.995079453982818</v>
      </c>
      <c r="D28" s="7">
        <f>'#3c Referentie-inschalingen'!AV$70*(1+'#2a Opbouw opslagpercentage zzp'!$B$10)</f>
        <v>57.125522751410479</v>
      </c>
      <c r="E28" s="6"/>
      <c r="F28" s="8" t="s">
        <v>8</v>
      </c>
      <c r="G28" s="6">
        <f>C28*(1+'#2b % Bijkomende werkzaamheden'!$C$10)</f>
        <v>78.433451106894168</v>
      </c>
      <c r="H28" s="6">
        <f>D28*(1+'#2b % Bijkomende werkzaamheden'!$C$10)</f>
        <v>89.619857486226778</v>
      </c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2" x14ac:dyDescent="0.25">
      <c r="A29" s="5"/>
      <c r="B29" s="1" t="s">
        <v>9</v>
      </c>
      <c r="C29" s="6">
        <f>'#3c Referentie-inschalingen'!BV$70*(1+'#2a Opbouw opslagpercentage zzp'!$B$10)</f>
        <v>58.740172467945605</v>
      </c>
      <c r="D29" s="6">
        <f>'#3c Referentie-inschalingen'!BW$70*(1+'#2a Opbouw opslagpercentage zzp'!$B$10)</f>
        <v>65.375502373672887</v>
      </c>
      <c r="E29" s="6"/>
      <c r="F29" s="8" t="s">
        <v>9</v>
      </c>
      <c r="G29" s="6">
        <f>C29*(1+'#2b % Bijkomende werkzaamheden'!$C$10)</f>
        <v>92.15295776288869</v>
      </c>
      <c r="H29" s="6">
        <f>D29*(1+'#2b % Bijkomende werkzaamheden'!$C$10)</f>
        <v>102.56261866197771</v>
      </c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2" x14ac:dyDescent="0.25">
      <c r="A30" s="9"/>
      <c r="B30" s="10" t="s">
        <v>10</v>
      </c>
      <c r="C30" s="11">
        <f>'#3c Referentie-inschalingen'!CW$70*(1+'#2a Opbouw opslagpercentage zzp'!$B$10)</f>
        <v>69.819789167613763</v>
      </c>
      <c r="D30" s="11">
        <f>'#3c Referentie-inschalingen'!CX$70*(1+'#2a Opbouw opslagpercentage zzp'!$B$10)</f>
        <v>75.830433715361977</v>
      </c>
      <c r="E30" s="11"/>
      <c r="F30" s="12" t="s">
        <v>10</v>
      </c>
      <c r="G30" s="11">
        <f>C30*(1+'#2b % Bijkomende werkzaamheden'!$C$10)</f>
        <v>109.53491983170427</v>
      </c>
      <c r="H30" s="11">
        <f>D30*(1+'#2b % Bijkomende werkzaamheden'!$C$10)</f>
        <v>118.96455971637843</v>
      </c>
      <c r="I30" s="11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6.4" x14ac:dyDescent="0.25">
      <c r="A31" s="5" t="s">
        <v>19</v>
      </c>
      <c r="B31" s="1" t="s">
        <v>8</v>
      </c>
      <c r="C31" s="7">
        <f>'#3c Referentie-inschalingen'!AW$70*(1+'#2a Opbouw opslagpercentage zzp'!$B$10)</f>
        <v>33.280066200842086</v>
      </c>
      <c r="D31" s="7">
        <f>'#3c Referentie-inschalingen'!AX$70*(1+'#2a Opbouw opslagpercentage zzp'!$B$10)</f>
        <v>35.39432738823254</v>
      </c>
      <c r="E31" s="6"/>
      <c r="F31" s="8" t="s">
        <v>8</v>
      </c>
      <c r="G31" s="6">
        <f>C31*(1+'#2b % Bijkomende werkzaamheden'!$C$2)</f>
        <v>58.529838552307574</v>
      </c>
      <c r="H31" s="6">
        <f>D31*(1+'#2b % Bijkomende werkzaamheden'!$C$2)</f>
        <v>62.248201526965424</v>
      </c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2" x14ac:dyDescent="0.25">
      <c r="A32" s="5"/>
      <c r="B32" s="1" t="s">
        <v>9</v>
      </c>
      <c r="C32" s="6">
        <f>'#3c Referentie-inschalingen'!BX$70*(1+'#2a Opbouw opslagpercentage zzp'!$B$10)</f>
        <v>36.851887628865647</v>
      </c>
      <c r="D32" s="6">
        <f>'#3c Referentie-inschalingen'!BY$70*(1+'#2a Opbouw opslagpercentage zzp'!$B$10)</f>
        <v>39.450557598769485</v>
      </c>
      <c r="E32" s="6"/>
      <c r="F32" s="8" t="s">
        <v>9</v>
      </c>
      <c r="G32" s="6">
        <f>C32*(1+'#2b % Bijkomende werkzaamheden'!$C$2)</f>
        <v>64.811620873840397</v>
      </c>
      <c r="H32" s="6">
        <f>D32*(1+'#2b % Bijkomende werkzaamheden'!$C$2)</f>
        <v>69.381916283449669</v>
      </c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2" x14ac:dyDescent="0.25">
      <c r="A33" s="9"/>
      <c r="B33" s="10" t="s">
        <v>10</v>
      </c>
      <c r="C33" s="11">
        <f>'#3c Referentie-inschalingen'!CY$70*(1+'#2a Opbouw opslagpercentage zzp'!$B$10)</f>
        <v>41.561934159428276</v>
      </c>
      <c r="D33" s="11">
        <f>'#3c Referentie-inschalingen'!CZ$70*(1+'#2a Opbouw opslagpercentage zzp'!$B$10)</f>
        <v>44.543234128630729</v>
      </c>
      <c r="E33" s="11"/>
      <c r="F33" s="12" t="s">
        <v>10</v>
      </c>
      <c r="G33" s="11">
        <f>C33*(1+'#2b % Bijkomende werkzaamheden'!$C$2)</f>
        <v>73.095206048941748</v>
      </c>
      <c r="H33" s="11">
        <f>D33*(1+'#2b % Bijkomende werkzaamheden'!$C$2)</f>
        <v>78.338434978246099</v>
      </c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6.4" x14ac:dyDescent="0.25">
      <c r="A34" s="5" t="s">
        <v>20</v>
      </c>
      <c r="B34" s="1" t="s">
        <v>8</v>
      </c>
      <c r="C34" s="7">
        <f>'#3c Referentie-inschalingen'!AY$70*(1+'#2a Opbouw opslagpercentage zzp'!$B$10)</f>
        <v>36.237395110301314</v>
      </c>
      <c r="D34" s="7">
        <f>'#3c Referentie-inschalingen'!AZ$70*(1+'#2a Opbouw opslagpercentage zzp'!$B$10)</f>
        <v>38.892935753941849</v>
      </c>
      <c r="E34" s="6"/>
      <c r="F34" s="8" t="s">
        <v>8</v>
      </c>
      <c r="G34" s="6">
        <f>C34*(1+'#2b % Bijkomende werkzaamheden'!$C$5)</f>
        <v>61.005073785505303</v>
      </c>
      <c r="H34" s="6">
        <f>D34*(1+'#2b % Bijkomende werkzaamheden'!$C$5)</f>
        <v>65.475633890959642</v>
      </c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2" x14ac:dyDescent="0.25">
      <c r="A35" s="5"/>
      <c r="B35" s="1" t="s">
        <v>9</v>
      </c>
      <c r="C35" s="6">
        <f>'#3c Referentie-inschalingen'!BZ$70*(1+'#2a Opbouw opslagpercentage zzp'!$B$10)</f>
        <v>40.11554168703136</v>
      </c>
      <c r="D35" s="6">
        <f>'#3c Referentie-inschalingen'!CA$70*(1+'#2a Opbouw opslagpercentage zzp'!$B$10)</f>
        <v>42.818935718645911</v>
      </c>
      <c r="E35" s="6"/>
      <c r="F35" s="8" t="s">
        <v>9</v>
      </c>
      <c r="G35" s="6">
        <f>C35*(1+'#2b % Bijkomende werkzaamheden'!$C$5)</f>
        <v>67.533871381035723</v>
      </c>
      <c r="H35" s="6">
        <f>D35*(1+'#2b % Bijkomende werkzaamheden'!$C$5)</f>
        <v>72.084991898058149</v>
      </c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2" x14ac:dyDescent="0.25">
      <c r="A36" s="9"/>
      <c r="B36" s="10" t="s">
        <v>10</v>
      </c>
      <c r="C36" s="11">
        <f>'#3c Referentie-inschalingen'!DA$70*(1+'#2a Opbouw opslagpercentage zzp'!$B$10)</f>
        <v>46.581848656615058</v>
      </c>
      <c r="D36" s="11">
        <f>'#3c Referentie-inschalingen'!DB$70*(1+'#2a Opbouw opslagpercentage zzp'!$B$10)</f>
        <v>49.117076997134227</v>
      </c>
      <c r="E36" s="11"/>
      <c r="F36" s="12" t="s">
        <v>10</v>
      </c>
      <c r="G36" s="11">
        <f>C36*(1+'#2b % Bijkomende werkzaamheden'!$C$5)</f>
        <v>78.419795509921073</v>
      </c>
      <c r="H36" s="11">
        <f>D36*(1+'#2b % Bijkomende werkzaamheden'!$C$5)</f>
        <v>82.687811781667648</v>
      </c>
      <c r="I36" s="1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39.6" x14ac:dyDescent="0.25">
      <c r="A37" s="5" t="s">
        <v>21</v>
      </c>
      <c r="B37" s="1" t="s">
        <v>8</v>
      </c>
      <c r="C37" s="7">
        <f>'#3c Referentie-inschalingen'!BA$70*(1+'#2a Opbouw opslagpercentage zzp'!$B$10)</f>
        <v>37.435028546511624</v>
      </c>
      <c r="D37" s="7">
        <f>'#3c Referentie-inschalingen'!BB$70*(1+'#2a Opbouw opslagpercentage zzp'!$B$10)</f>
        <v>56.975659534883725</v>
      </c>
      <c r="E37" s="6"/>
      <c r="F37" s="8" t="s">
        <v>8</v>
      </c>
      <c r="G37" s="6">
        <f>C37*(1+'#2b % Bijkomende werkzaamheden'!$C$12)</f>
        <v>56.946000523875369</v>
      </c>
      <c r="H37" s="6">
        <f>D37*(1+'#2b % Bijkomende werkzaamheden'!$C$12)</f>
        <v>86.671122307023722</v>
      </c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2" x14ac:dyDescent="0.25">
      <c r="A38" s="5"/>
      <c r="B38" s="1" t="s">
        <v>9</v>
      </c>
      <c r="C38" s="6">
        <f>'#3c Referentie-inschalingen'!CB$70*(1+'#2a Opbouw opslagpercentage zzp'!$B$10)</f>
        <v>42.936325116279065</v>
      </c>
      <c r="D38" s="6">
        <f>'#3c Referentie-inschalingen'!CC$70*(1+'#2a Opbouw opslagpercentage zzp'!$B$10)</f>
        <v>64.275026598837201</v>
      </c>
      <c r="E38" s="6"/>
      <c r="F38" s="8" t="s">
        <v>9</v>
      </c>
      <c r="G38" s="6">
        <f>C38*(1+'#2b % Bijkomende werkzaamheden'!$C$12)</f>
        <v>65.314548632626924</v>
      </c>
      <c r="H38" s="6">
        <f>D38*(1+'#2b % Bijkomende werkzaamheden'!$C$12)</f>
        <v>97.774887331041242</v>
      </c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2" x14ac:dyDescent="0.25">
      <c r="A39" s="9"/>
      <c r="B39" s="10" t="s">
        <v>10</v>
      </c>
      <c r="C39" s="11">
        <f>'#3c Referentie-inschalingen'!DC$70*(1+'#2a Opbouw opslagpercentage zzp'!$B$10)</f>
        <v>50.718374215116278</v>
      </c>
      <c r="D39" s="11">
        <f>'#3c Referentie-inschalingen'!DD$70*(1+'#2a Opbouw opslagpercentage zzp'!$B$10)</f>
        <v>72.091598651162784</v>
      </c>
      <c r="E39" s="11"/>
      <c r="F39" s="12" t="s">
        <v>10</v>
      </c>
      <c r="G39" s="11">
        <f>C39*(1+'#2b % Bijkomende werkzaamheden'!$C$12)</f>
        <v>77.1525674418981</v>
      </c>
      <c r="H39" s="11">
        <f>D39*(1+'#2b % Bijkomende werkzaamheden'!$C$12)</f>
        <v>109.66542230508551</v>
      </c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9.6" x14ac:dyDescent="0.25">
      <c r="A40" s="5" t="s">
        <v>22</v>
      </c>
      <c r="B40" s="1" t="s">
        <v>8</v>
      </c>
      <c r="C40" s="7">
        <f>'#3c Referentie-inschalingen'!BC$70*(1+'#2a Opbouw opslagpercentage zzp'!$B$10)</f>
        <v>37.31580157886296</v>
      </c>
      <c r="D40" s="7">
        <f>'#3c Referentie-inschalingen'!BD$70*(1+'#2a Opbouw opslagpercentage zzp'!$B$10)</f>
        <v>41.754537527571401</v>
      </c>
      <c r="E40" s="6"/>
      <c r="F40" s="8" t="s">
        <v>8</v>
      </c>
      <c r="G40" s="6">
        <f>C40*(1+'#2b % Bijkomende werkzaamheden'!$C$13)</f>
        <v>55.567389781974853</v>
      </c>
      <c r="H40" s="6">
        <f>D40*(1+'#2b % Bijkomende werkzaamheden'!$C$13)</f>
        <v>62.177162590415797</v>
      </c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2" x14ac:dyDescent="0.25">
      <c r="A41" s="5"/>
      <c r="B41" s="1" t="s">
        <v>9</v>
      </c>
      <c r="C41" s="6">
        <f>'#3c Referentie-inschalingen'!CD$70*(1+'#2a Opbouw opslagpercentage zzp'!$B$10)</f>
        <v>42.108334101418031</v>
      </c>
      <c r="D41" s="6">
        <f>'#3c Referentie-inschalingen'!CE$70*(1+'#2a Opbouw opslagpercentage zzp'!$B$10)</f>
        <v>47.186468114914796</v>
      </c>
      <c r="E41" s="6"/>
      <c r="F41" s="8" t="s">
        <v>9</v>
      </c>
      <c r="G41" s="6">
        <f>C41*(1+'#2b % Bijkomende werkzaamheden'!$C$13)</f>
        <v>62.704005142113758</v>
      </c>
      <c r="H41" s="6">
        <f>D41*(1+'#2b % Bijkomende werkzaamheden'!$C$13)</f>
        <v>70.265912970804635</v>
      </c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2" x14ac:dyDescent="0.25">
      <c r="A42" s="9"/>
      <c r="B42" s="10" t="s">
        <v>10</v>
      </c>
      <c r="C42" s="11">
        <f>'#3c Referentie-inschalingen'!DE$70*(1+'#2a Opbouw opslagpercentage zzp'!$B$10)</f>
        <v>47.325408255805158</v>
      </c>
      <c r="D42" s="11">
        <f>'#3c Referentie-inschalingen'!DF$70*(1+'#2a Opbouw opslagpercentage zzp'!$B$10)</f>
        <v>52.651702381790962</v>
      </c>
      <c r="E42" s="11"/>
      <c r="F42" s="12" t="s">
        <v>10</v>
      </c>
      <c r="G42" s="11">
        <f>C42*(1+'#2b % Bijkomende werkzaamheden'!$C$13)</f>
        <v>70.472810334349148</v>
      </c>
      <c r="H42" s="11">
        <f>D42*(1+'#2b % Bijkomende werkzaamheden'!$C$13)</f>
        <v>78.404256243841374</v>
      </c>
      <c r="I42" s="1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2" x14ac:dyDescent="0.25">
      <c r="A43" s="5"/>
      <c r="B43" s="1"/>
      <c r="C43" s="6"/>
      <c r="D43" s="6"/>
      <c r="E43" s="6"/>
      <c r="F43" s="14"/>
      <c r="G43" s="6"/>
      <c r="H43" s="6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2" x14ac:dyDescent="0.25">
      <c r="A44" s="5"/>
      <c r="B44" s="1"/>
      <c r="C44" s="6"/>
      <c r="D44" s="6"/>
      <c r="E44" s="6"/>
      <c r="F44" s="14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2" x14ac:dyDescent="0.25">
      <c r="A45" s="5"/>
      <c r="B45" s="1"/>
      <c r="C45" s="6"/>
      <c r="D45" s="6"/>
      <c r="E45" s="6"/>
      <c r="F45" s="14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2" x14ac:dyDescent="0.25">
      <c r="A46" s="5"/>
      <c r="B46" s="1"/>
      <c r="C46" s="6"/>
      <c r="D46" s="6"/>
      <c r="E46" s="6"/>
      <c r="F46" s="14"/>
      <c r="G46" s="6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2" x14ac:dyDescent="0.25">
      <c r="A47" s="5"/>
      <c r="B47" s="1"/>
      <c r="C47" s="6"/>
      <c r="D47" s="6"/>
      <c r="E47" s="6"/>
      <c r="F47" s="14"/>
      <c r="G47" s="6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2" x14ac:dyDescent="0.25">
      <c r="A48" s="5"/>
      <c r="B48" s="1"/>
      <c r="C48" s="6"/>
      <c r="D48" s="6"/>
      <c r="E48" s="6"/>
      <c r="F48" s="14"/>
      <c r="G48" s="6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2" x14ac:dyDescent="0.25">
      <c r="A49" s="5"/>
      <c r="B49" s="1"/>
      <c r="C49" s="6"/>
      <c r="D49" s="6"/>
      <c r="E49" s="6"/>
      <c r="F49" s="14"/>
      <c r="G49" s="6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2" x14ac:dyDescent="0.25">
      <c r="A50" s="5"/>
      <c r="B50" s="1"/>
      <c r="C50" s="6"/>
      <c r="D50" s="6"/>
      <c r="E50" s="6"/>
      <c r="F50" s="14"/>
      <c r="G50" s="6"/>
      <c r="H50" s="6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2" x14ac:dyDescent="0.25">
      <c r="A51" s="5"/>
      <c r="B51" s="1"/>
      <c r="C51" s="6"/>
      <c r="D51" s="6"/>
      <c r="E51" s="6"/>
      <c r="F51" s="14"/>
      <c r="G51" s="6"/>
      <c r="H51" s="6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2" x14ac:dyDescent="0.25">
      <c r="A52" s="5"/>
      <c r="B52" s="1"/>
      <c r="C52" s="6"/>
      <c r="D52" s="6"/>
      <c r="E52" s="6"/>
      <c r="F52" s="14"/>
      <c r="G52" s="6"/>
      <c r="H52" s="6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2" x14ac:dyDescent="0.25">
      <c r="A53" s="5"/>
      <c r="B53" s="1"/>
      <c r="C53" s="6"/>
      <c r="D53" s="6"/>
      <c r="E53" s="6"/>
      <c r="F53" s="14"/>
      <c r="G53" s="6"/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2" x14ac:dyDescent="0.25">
      <c r="A54" s="5"/>
      <c r="B54" s="1"/>
      <c r="C54" s="6"/>
      <c r="D54" s="6"/>
      <c r="E54" s="6"/>
      <c r="F54" s="14"/>
      <c r="G54" s="6"/>
      <c r="H54" s="6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2" x14ac:dyDescent="0.25">
      <c r="A55" s="5"/>
      <c r="B55" s="1"/>
      <c r="C55" s="6"/>
      <c r="D55" s="6"/>
      <c r="E55" s="6"/>
      <c r="F55" s="14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2" x14ac:dyDescent="0.25">
      <c r="A56" s="5"/>
      <c r="B56" s="1"/>
      <c r="C56" s="6"/>
      <c r="D56" s="6"/>
      <c r="E56" s="6"/>
      <c r="F56" s="14"/>
      <c r="G56" s="6"/>
      <c r="H56" s="6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2" x14ac:dyDescent="0.25">
      <c r="A57" s="5"/>
      <c r="B57" s="1"/>
      <c r="C57" s="6"/>
      <c r="D57" s="6"/>
      <c r="E57" s="6"/>
      <c r="F57" s="14"/>
      <c r="G57" s="6"/>
      <c r="H57" s="6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2" x14ac:dyDescent="0.25">
      <c r="A58" s="5"/>
      <c r="B58" s="1"/>
      <c r="C58" s="6"/>
      <c r="D58" s="6"/>
      <c r="E58" s="6"/>
      <c r="F58" s="14"/>
      <c r="G58" s="6"/>
      <c r="H58" s="6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2" x14ac:dyDescent="0.25">
      <c r="A59" s="5"/>
      <c r="B59" s="1"/>
      <c r="C59" s="6"/>
      <c r="D59" s="6"/>
      <c r="E59" s="6"/>
      <c r="F59" s="14"/>
      <c r="G59" s="6"/>
      <c r="H59" s="6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2" x14ac:dyDescent="0.25">
      <c r="A60" s="5"/>
      <c r="B60" s="1"/>
      <c r="C60" s="6"/>
      <c r="D60" s="6"/>
      <c r="E60" s="6"/>
      <c r="F60" s="14"/>
      <c r="G60" s="6"/>
      <c r="H60" s="6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2" x14ac:dyDescent="0.25">
      <c r="A61" s="5"/>
      <c r="B61" s="1"/>
      <c r="C61" s="6"/>
      <c r="D61" s="6"/>
      <c r="E61" s="6"/>
      <c r="F61" s="14"/>
      <c r="G61" s="6"/>
      <c r="H61" s="6"/>
      <c r="I61" s="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2" x14ac:dyDescent="0.25">
      <c r="A62" s="5"/>
      <c r="B62" s="1"/>
      <c r="C62" s="6"/>
      <c r="D62" s="6"/>
      <c r="E62" s="6"/>
      <c r="F62" s="14"/>
      <c r="G62" s="6"/>
      <c r="H62" s="6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2" x14ac:dyDescent="0.25">
      <c r="A63" s="5"/>
      <c r="B63" s="1"/>
      <c r="C63" s="6"/>
      <c r="D63" s="6"/>
      <c r="E63" s="6"/>
      <c r="F63" s="14"/>
      <c r="G63" s="6"/>
      <c r="H63" s="6"/>
      <c r="I63" s="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2" x14ac:dyDescent="0.25">
      <c r="A64" s="5"/>
      <c r="B64" s="1"/>
      <c r="C64" s="6"/>
      <c r="D64" s="6"/>
      <c r="E64" s="6"/>
      <c r="F64" s="14"/>
      <c r="G64" s="6"/>
      <c r="H64" s="6"/>
      <c r="I64" s="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2" x14ac:dyDescent="0.25">
      <c r="A65" s="5"/>
      <c r="B65" s="1"/>
      <c r="C65" s="6"/>
      <c r="D65" s="6"/>
      <c r="E65" s="6"/>
      <c r="F65" s="14"/>
      <c r="G65" s="6"/>
      <c r="H65" s="6"/>
      <c r="I65" s="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2" x14ac:dyDescent="0.25">
      <c r="A66" s="5"/>
      <c r="B66" s="1"/>
      <c r="C66" s="6"/>
      <c r="D66" s="6"/>
      <c r="E66" s="6"/>
      <c r="F66" s="14"/>
      <c r="G66" s="6"/>
      <c r="H66" s="6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2" x14ac:dyDescent="0.25">
      <c r="A67" s="5"/>
      <c r="B67" s="1"/>
      <c r="C67" s="6"/>
      <c r="D67" s="6"/>
      <c r="E67" s="6"/>
      <c r="F67" s="14"/>
      <c r="G67" s="6"/>
      <c r="H67" s="6"/>
      <c r="I67" s="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2" x14ac:dyDescent="0.25">
      <c r="A68" s="5"/>
      <c r="B68" s="1"/>
      <c r="C68" s="6"/>
      <c r="D68" s="6"/>
      <c r="E68" s="6"/>
      <c r="F68" s="14"/>
      <c r="G68" s="6"/>
      <c r="H68" s="6"/>
      <c r="I68" s="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2" x14ac:dyDescent="0.25">
      <c r="A69" s="5"/>
      <c r="B69" s="1"/>
      <c r="C69" s="6"/>
      <c r="D69" s="6"/>
      <c r="E69" s="6"/>
      <c r="F69" s="14"/>
      <c r="G69" s="6"/>
      <c r="H69" s="6"/>
      <c r="I69" s="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2" x14ac:dyDescent="0.25">
      <c r="A70" s="5"/>
      <c r="B70" s="1"/>
      <c r="C70" s="6"/>
      <c r="D70" s="6"/>
      <c r="E70" s="6"/>
      <c r="F70" s="14"/>
      <c r="G70" s="6"/>
      <c r="H70" s="6"/>
      <c r="I70" s="6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2" x14ac:dyDescent="0.25">
      <c r="A71" s="5"/>
      <c r="B71" s="1"/>
      <c r="C71" s="6"/>
      <c r="D71" s="6"/>
      <c r="E71" s="6"/>
      <c r="F71" s="14"/>
      <c r="G71" s="6"/>
      <c r="H71" s="6"/>
      <c r="I71" s="6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2" x14ac:dyDescent="0.25">
      <c r="A72" s="5"/>
      <c r="B72" s="1"/>
      <c r="C72" s="6"/>
      <c r="D72" s="6"/>
      <c r="E72" s="6"/>
      <c r="F72" s="14"/>
      <c r="G72" s="6"/>
      <c r="H72" s="6"/>
      <c r="I72" s="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2" x14ac:dyDescent="0.25">
      <c r="A73" s="5"/>
      <c r="B73" s="1"/>
      <c r="C73" s="6"/>
      <c r="D73" s="6"/>
      <c r="E73" s="6"/>
      <c r="F73" s="14"/>
      <c r="G73" s="6"/>
      <c r="H73" s="6"/>
      <c r="I73" s="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2" x14ac:dyDescent="0.25">
      <c r="A74" s="5"/>
      <c r="B74" s="1"/>
      <c r="C74" s="6"/>
      <c r="D74" s="6"/>
      <c r="E74" s="6"/>
      <c r="F74" s="14"/>
      <c r="G74" s="6"/>
      <c r="H74" s="6"/>
      <c r="I74" s="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2" x14ac:dyDescent="0.25">
      <c r="A75" s="5"/>
      <c r="B75" s="1"/>
      <c r="C75" s="6"/>
      <c r="D75" s="6"/>
      <c r="E75" s="6"/>
      <c r="F75" s="14"/>
      <c r="G75" s="6"/>
      <c r="H75" s="6"/>
      <c r="I75" s="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2" x14ac:dyDescent="0.25">
      <c r="A76" s="5"/>
      <c r="B76" s="1"/>
      <c r="C76" s="6"/>
      <c r="D76" s="6"/>
      <c r="E76" s="6"/>
      <c r="F76" s="14"/>
      <c r="G76" s="6"/>
      <c r="H76" s="6"/>
      <c r="I76" s="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2" x14ac:dyDescent="0.25">
      <c r="A77" s="5"/>
      <c r="B77" s="1"/>
      <c r="C77" s="6"/>
      <c r="D77" s="6"/>
      <c r="E77" s="6"/>
      <c r="F77" s="14"/>
      <c r="G77" s="6"/>
      <c r="H77" s="6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2" x14ac:dyDescent="0.25">
      <c r="A78" s="5"/>
      <c r="B78" s="1"/>
      <c r="C78" s="6"/>
      <c r="D78" s="6"/>
      <c r="E78" s="6"/>
      <c r="F78" s="14"/>
      <c r="G78" s="6"/>
      <c r="H78" s="6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2" x14ac:dyDescent="0.25">
      <c r="A79" s="5"/>
      <c r="B79" s="1"/>
      <c r="C79" s="6"/>
      <c r="D79" s="6"/>
      <c r="E79" s="6"/>
      <c r="F79" s="14"/>
      <c r="G79" s="6"/>
      <c r="H79" s="6"/>
      <c r="I79" s="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2" x14ac:dyDescent="0.25">
      <c r="A80" s="5"/>
      <c r="B80" s="1"/>
      <c r="C80" s="6"/>
      <c r="D80" s="6"/>
      <c r="E80" s="6"/>
      <c r="F80" s="14"/>
      <c r="G80" s="6"/>
      <c r="H80" s="6"/>
      <c r="I80" s="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2" x14ac:dyDescent="0.25">
      <c r="A81" s="5"/>
      <c r="B81" s="1"/>
      <c r="C81" s="6"/>
      <c r="D81" s="6"/>
      <c r="E81" s="6"/>
      <c r="F81" s="14"/>
      <c r="G81" s="6"/>
      <c r="H81" s="6"/>
      <c r="I81" s="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2" x14ac:dyDescent="0.25">
      <c r="A82" s="5"/>
      <c r="B82" s="1"/>
      <c r="C82" s="6"/>
      <c r="D82" s="6"/>
      <c r="E82" s="6"/>
      <c r="F82" s="14"/>
      <c r="G82" s="6"/>
      <c r="H82" s="6"/>
      <c r="I82" s="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2" x14ac:dyDescent="0.25">
      <c r="A83" s="5"/>
      <c r="B83" s="1"/>
      <c r="C83" s="6"/>
      <c r="D83" s="6"/>
      <c r="E83" s="6"/>
      <c r="F83" s="14"/>
      <c r="G83" s="6"/>
      <c r="H83" s="6"/>
      <c r="I83" s="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2" x14ac:dyDescent="0.25">
      <c r="A84" s="5"/>
      <c r="B84" s="1"/>
      <c r="C84" s="6"/>
      <c r="D84" s="6"/>
      <c r="E84" s="6"/>
      <c r="F84" s="14"/>
      <c r="G84" s="6"/>
      <c r="H84" s="6"/>
      <c r="I84" s="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2" x14ac:dyDescent="0.25">
      <c r="A85" s="5"/>
      <c r="B85" s="1"/>
      <c r="C85" s="6"/>
      <c r="D85" s="6"/>
      <c r="E85" s="6"/>
      <c r="F85" s="14"/>
      <c r="G85" s="6"/>
      <c r="H85" s="6"/>
      <c r="I85" s="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2" x14ac:dyDescent="0.25">
      <c r="A86" s="5"/>
      <c r="B86" s="1"/>
      <c r="C86" s="6"/>
      <c r="D86" s="6"/>
      <c r="E86" s="6"/>
      <c r="F86" s="14"/>
      <c r="G86" s="6"/>
      <c r="H86" s="6"/>
      <c r="I86" s="6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2" x14ac:dyDescent="0.25">
      <c r="A87" s="5"/>
      <c r="B87" s="1"/>
      <c r="C87" s="6"/>
      <c r="D87" s="6"/>
      <c r="E87" s="6"/>
      <c r="F87" s="14"/>
      <c r="G87" s="6"/>
      <c r="H87" s="6"/>
      <c r="I87" s="6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2" x14ac:dyDescent="0.25">
      <c r="A88" s="5"/>
      <c r="B88" s="1"/>
      <c r="C88" s="6"/>
      <c r="D88" s="6"/>
      <c r="E88" s="6"/>
      <c r="F88" s="14"/>
      <c r="G88" s="6"/>
      <c r="H88" s="6"/>
      <c r="I88" s="6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2" x14ac:dyDescent="0.25">
      <c r="A89" s="5"/>
      <c r="B89" s="1"/>
      <c r="C89" s="6"/>
      <c r="D89" s="6"/>
      <c r="E89" s="6"/>
      <c r="F89" s="14"/>
      <c r="G89" s="6"/>
      <c r="H89" s="6"/>
      <c r="I89" s="6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2" x14ac:dyDescent="0.25">
      <c r="A90" s="5"/>
      <c r="B90" s="1"/>
      <c r="C90" s="6"/>
      <c r="D90" s="6"/>
      <c r="E90" s="6"/>
      <c r="F90" s="14"/>
      <c r="G90" s="6"/>
      <c r="H90" s="6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2" x14ac:dyDescent="0.25">
      <c r="A91" s="5"/>
      <c r="B91" s="1"/>
      <c r="C91" s="6"/>
      <c r="D91" s="6"/>
      <c r="E91" s="6"/>
      <c r="F91" s="14"/>
      <c r="G91" s="6"/>
      <c r="H91" s="6"/>
      <c r="I91" s="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2" x14ac:dyDescent="0.25">
      <c r="A92" s="5"/>
      <c r="B92" s="1"/>
      <c r="C92" s="6"/>
      <c r="D92" s="6"/>
      <c r="E92" s="6"/>
      <c r="F92" s="14"/>
      <c r="G92" s="6"/>
      <c r="H92" s="6"/>
      <c r="I92" s="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2" x14ac:dyDescent="0.25">
      <c r="A93" s="5"/>
      <c r="B93" s="1"/>
      <c r="C93" s="6"/>
      <c r="D93" s="6"/>
      <c r="E93" s="6"/>
      <c r="F93" s="14"/>
      <c r="G93" s="6"/>
      <c r="H93" s="6"/>
      <c r="I93" s="6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2" x14ac:dyDescent="0.25">
      <c r="A94" s="5"/>
      <c r="B94" s="1"/>
      <c r="C94" s="6"/>
      <c r="D94" s="6"/>
      <c r="E94" s="6"/>
      <c r="F94" s="14"/>
      <c r="G94" s="6"/>
      <c r="H94" s="6"/>
      <c r="I94" s="6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2" x14ac:dyDescent="0.25">
      <c r="A95" s="5"/>
      <c r="B95" s="1"/>
      <c r="C95" s="6"/>
      <c r="D95" s="6"/>
      <c r="E95" s="6"/>
      <c r="F95" s="14"/>
      <c r="G95" s="6"/>
      <c r="H95" s="6"/>
      <c r="I95" s="6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2" x14ac:dyDescent="0.25">
      <c r="A96" s="5"/>
      <c r="B96" s="1"/>
      <c r="C96" s="6"/>
      <c r="D96" s="6"/>
      <c r="E96" s="6"/>
      <c r="F96" s="14"/>
      <c r="G96" s="6"/>
      <c r="H96" s="6"/>
      <c r="I96" s="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2" x14ac:dyDescent="0.25">
      <c r="A97" s="5"/>
      <c r="B97" s="1"/>
      <c r="C97" s="6"/>
      <c r="D97" s="6"/>
      <c r="E97" s="6"/>
      <c r="F97" s="14"/>
      <c r="G97" s="6"/>
      <c r="H97" s="6"/>
      <c r="I97" s="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2" x14ac:dyDescent="0.25">
      <c r="A98" s="5"/>
      <c r="B98" s="1"/>
      <c r="C98" s="6"/>
      <c r="D98" s="6"/>
      <c r="E98" s="6"/>
      <c r="F98" s="14"/>
      <c r="G98" s="6"/>
      <c r="H98" s="6"/>
      <c r="I98" s="6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2" x14ac:dyDescent="0.25">
      <c r="A99" s="5"/>
      <c r="B99" s="1"/>
      <c r="C99" s="6"/>
      <c r="D99" s="6"/>
      <c r="E99" s="6"/>
      <c r="F99" s="14"/>
      <c r="G99" s="6"/>
      <c r="H99" s="6"/>
      <c r="I99" s="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2" x14ac:dyDescent="0.25">
      <c r="A100" s="5"/>
      <c r="B100" s="1"/>
      <c r="C100" s="6"/>
      <c r="D100" s="6"/>
      <c r="E100" s="6"/>
      <c r="F100" s="14"/>
      <c r="G100" s="6"/>
      <c r="H100" s="6"/>
      <c r="I100" s="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2" x14ac:dyDescent="0.25">
      <c r="A101" s="5"/>
      <c r="B101" s="1"/>
      <c r="C101" s="6"/>
      <c r="D101" s="6"/>
      <c r="E101" s="6"/>
      <c r="F101" s="14"/>
      <c r="G101" s="6"/>
      <c r="H101" s="6"/>
      <c r="I101" s="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2" x14ac:dyDescent="0.25">
      <c r="A102" s="5"/>
      <c r="B102" s="1"/>
      <c r="C102" s="6"/>
      <c r="D102" s="6"/>
      <c r="E102" s="6"/>
      <c r="F102" s="14"/>
      <c r="G102" s="6"/>
      <c r="H102" s="6"/>
      <c r="I102" s="6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2" x14ac:dyDescent="0.25">
      <c r="A103" s="5"/>
      <c r="B103" s="1"/>
      <c r="C103" s="6"/>
      <c r="D103" s="6"/>
      <c r="E103" s="6"/>
      <c r="F103" s="14"/>
      <c r="G103" s="6"/>
      <c r="H103" s="6"/>
      <c r="I103" s="6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2" x14ac:dyDescent="0.25">
      <c r="A104" s="5"/>
      <c r="B104" s="1"/>
      <c r="C104" s="6"/>
      <c r="D104" s="6"/>
      <c r="E104" s="6"/>
      <c r="F104" s="14"/>
      <c r="G104" s="6"/>
      <c r="H104" s="6"/>
      <c r="I104" s="6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2" x14ac:dyDescent="0.25">
      <c r="A105" s="5"/>
      <c r="B105" s="1"/>
      <c r="C105" s="6"/>
      <c r="D105" s="6"/>
      <c r="E105" s="6"/>
      <c r="F105" s="14"/>
      <c r="G105" s="6"/>
      <c r="H105" s="6"/>
      <c r="I105" s="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2" x14ac:dyDescent="0.25">
      <c r="A106" s="5"/>
      <c r="B106" s="1"/>
      <c r="C106" s="6"/>
      <c r="D106" s="6"/>
      <c r="E106" s="6"/>
      <c r="F106" s="14"/>
      <c r="G106" s="6"/>
      <c r="H106" s="6"/>
      <c r="I106" s="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2" x14ac:dyDescent="0.25">
      <c r="A107" s="5"/>
      <c r="B107" s="1"/>
      <c r="C107" s="6"/>
      <c r="D107" s="6"/>
      <c r="E107" s="6"/>
      <c r="F107" s="14"/>
      <c r="G107" s="6"/>
      <c r="H107" s="6"/>
      <c r="I107" s="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2" x14ac:dyDescent="0.25">
      <c r="A108" s="5"/>
      <c r="B108" s="1"/>
      <c r="C108" s="6"/>
      <c r="D108" s="6"/>
      <c r="E108" s="6"/>
      <c r="F108" s="14"/>
      <c r="G108" s="6"/>
      <c r="H108" s="6"/>
      <c r="I108" s="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2" x14ac:dyDescent="0.25">
      <c r="A109" s="5"/>
      <c r="B109" s="1"/>
      <c r="C109" s="6"/>
      <c r="D109" s="6"/>
      <c r="E109" s="6"/>
      <c r="F109" s="14"/>
      <c r="G109" s="6"/>
      <c r="H109" s="6"/>
      <c r="I109" s="6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2" x14ac:dyDescent="0.25">
      <c r="A110" s="5"/>
      <c r="B110" s="1"/>
      <c r="C110" s="6"/>
      <c r="D110" s="6"/>
      <c r="E110" s="6"/>
      <c r="F110" s="14"/>
      <c r="G110" s="6"/>
      <c r="H110" s="6"/>
      <c r="I110" s="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2" x14ac:dyDescent="0.25">
      <c r="A111" s="5"/>
      <c r="B111" s="1"/>
      <c r="C111" s="6"/>
      <c r="D111" s="6"/>
      <c r="E111" s="6"/>
      <c r="F111" s="14"/>
      <c r="G111" s="6"/>
      <c r="H111" s="6"/>
      <c r="I111" s="6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2" x14ac:dyDescent="0.25">
      <c r="A112" s="5"/>
      <c r="B112" s="1"/>
      <c r="C112" s="6"/>
      <c r="D112" s="6"/>
      <c r="E112" s="6"/>
      <c r="F112" s="14"/>
      <c r="G112" s="6"/>
      <c r="H112" s="6"/>
      <c r="I112" s="6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2" x14ac:dyDescent="0.25">
      <c r="A113" s="5"/>
      <c r="B113" s="1"/>
      <c r="C113" s="6"/>
      <c r="D113" s="6"/>
      <c r="E113" s="6"/>
      <c r="F113" s="14"/>
      <c r="G113" s="6"/>
      <c r="H113" s="6"/>
      <c r="I113" s="6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2" x14ac:dyDescent="0.25">
      <c r="A114" s="5"/>
      <c r="B114" s="1"/>
      <c r="C114" s="6"/>
      <c r="D114" s="6"/>
      <c r="E114" s="6"/>
      <c r="F114" s="14"/>
      <c r="G114" s="6"/>
      <c r="H114" s="6"/>
      <c r="I114" s="6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2" x14ac:dyDescent="0.25">
      <c r="A115" s="5"/>
      <c r="B115" s="1"/>
      <c r="C115" s="6"/>
      <c r="D115" s="6"/>
      <c r="E115" s="6"/>
      <c r="F115" s="14"/>
      <c r="G115" s="6"/>
      <c r="H115" s="6"/>
      <c r="I115" s="6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2" x14ac:dyDescent="0.25">
      <c r="A116" s="5"/>
      <c r="B116" s="1"/>
      <c r="C116" s="6"/>
      <c r="D116" s="6"/>
      <c r="E116" s="6"/>
      <c r="F116" s="14"/>
      <c r="G116" s="6"/>
      <c r="H116" s="6"/>
      <c r="I116" s="6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2" x14ac:dyDescent="0.25">
      <c r="A117" s="5"/>
      <c r="B117" s="1"/>
      <c r="C117" s="6"/>
      <c r="D117" s="6"/>
      <c r="E117" s="6"/>
      <c r="F117" s="14"/>
      <c r="G117" s="6"/>
      <c r="H117" s="6"/>
      <c r="I117" s="6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2" x14ac:dyDescent="0.25">
      <c r="A118" s="5"/>
      <c r="B118" s="1"/>
      <c r="C118" s="6"/>
      <c r="D118" s="6"/>
      <c r="E118" s="6"/>
      <c r="F118" s="14"/>
      <c r="G118" s="6"/>
      <c r="H118" s="6"/>
      <c r="I118" s="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2" x14ac:dyDescent="0.25">
      <c r="A119" s="5"/>
      <c r="B119" s="1"/>
      <c r="C119" s="6"/>
      <c r="D119" s="6"/>
      <c r="E119" s="6"/>
      <c r="F119" s="14"/>
      <c r="G119" s="6"/>
      <c r="H119" s="6"/>
      <c r="I119" s="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2" x14ac:dyDescent="0.25">
      <c r="A120" s="5"/>
      <c r="B120" s="1"/>
      <c r="C120" s="6"/>
      <c r="D120" s="6"/>
      <c r="E120" s="6"/>
      <c r="F120" s="14"/>
      <c r="G120" s="6"/>
      <c r="H120" s="6"/>
      <c r="I120" s="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2" x14ac:dyDescent="0.25">
      <c r="A121" s="5"/>
      <c r="B121" s="1"/>
      <c r="C121" s="6"/>
      <c r="D121" s="6"/>
      <c r="E121" s="6"/>
      <c r="F121" s="14"/>
      <c r="G121" s="6"/>
      <c r="H121" s="6"/>
      <c r="I121" s="6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2" x14ac:dyDescent="0.25">
      <c r="A122" s="5"/>
      <c r="B122" s="1"/>
      <c r="C122" s="6"/>
      <c r="D122" s="6"/>
      <c r="E122" s="6"/>
      <c r="F122" s="14"/>
      <c r="G122" s="6"/>
      <c r="H122" s="6"/>
      <c r="I122" s="6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2" x14ac:dyDescent="0.25">
      <c r="A123" s="5"/>
      <c r="B123" s="1"/>
      <c r="C123" s="6"/>
      <c r="D123" s="6"/>
      <c r="E123" s="6"/>
      <c r="F123" s="14"/>
      <c r="G123" s="6"/>
      <c r="H123" s="6"/>
      <c r="I123" s="6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2" x14ac:dyDescent="0.25">
      <c r="A124" s="5"/>
      <c r="B124" s="1"/>
      <c r="C124" s="6"/>
      <c r="D124" s="6"/>
      <c r="E124" s="6"/>
      <c r="F124" s="14"/>
      <c r="G124" s="6"/>
      <c r="H124" s="6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2" x14ac:dyDescent="0.25">
      <c r="A125" s="5"/>
      <c r="B125" s="1"/>
      <c r="C125" s="6"/>
      <c r="D125" s="6"/>
      <c r="E125" s="6"/>
      <c r="F125" s="14"/>
      <c r="G125" s="6"/>
      <c r="H125" s="6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2" x14ac:dyDescent="0.25">
      <c r="A126" s="5"/>
      <c r="B126" s="1"/>
      <c r="C126" s="6"/>
      <c r="D126" s="6"/>
      <c r="E126" s="6"/>
      <c r="F126" s="14"/>
      <c r="G126" s="6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2" x14ac:dyDescent="0.25">
      <c r="A127" s="5"/>
      <c r="B127" s="1"/>
      <c r="C127" s="6"/>
      <c r="D127" s="6"/>
      <c r="E127" s="6"/>
      <c r="F127" s="14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2" x14ac:dyDescent="0.25">
      <c r="A128" s="5"/>
      <c r="B128" s="1"/>
      <c r="C128" s="6"/>
      <c r="D128" s="6"/>
      <c r="E128" s="6"/>
      <c r="F128" s="14"/>
      <c r="G128" s="6"/>
      <c r="H128" s="6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2" x14ac:dyDescent="0.25">
      <c r="A129" s="5"/>
      <c r="B129" s="1"/>
      <c r="C129" s="6"/>
      <c r="D129" s="6"/>
      <c r="E129" s="6"/>
      <c r="F129" s="14"/>
      <c r="G129" s="6"/>
      <c r="H129" s="6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2" x14ac:dyDescent="0.25">
      <c r="A130" s="5"/>
      <c r="B130" s="1"/>
      <c r="C130" s="6"/>
      <c r="D130" s="6"/>
      <c r="E130" s="6"/>
      <c r="F130" s="14"/>
      <c r="G130" s="6"/>
      <c r="H130" s="6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2" x14ac:dyDescent="0.25">
      <c r="A131" s="5"/>
      <c r="B131" s="1"/>
      <c r="C131" s="6"/>
      <c r="D131" s="6"/>
      <c r="E131" s="6"/>
      <c r="F131" s="14"/>
      <c r="G131" s="6"/>
      <c r="H131" s="6"/>
      <c r="I131" s="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2" x14ac:dyDescent="0.25">
      <c r="A132" s="5"/>
      <c r="B132" s="1"/>
      <c r="C132" s="6"/>
      <c r="D132" s="6"/>
      <c r="E132" s="6"/>
      <c r="F132" s="14"/>
      <c r="G132" s="6"/>
      <c r="H132" s="6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2" x14ac:dyDescent="0.25">
      <c r="A133" s="5"/>
      <c r="B133" s="1"/>
      <c r="C133" s="6"/>
      <c r="D133" s="6"/>
      <c r="E133" s="6"/>
      <c r="F133" s="14"/>
      <c r="G133" s="6"/>
      <c r="H133" s="6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2" x14ac:dyDescent="0.25">
      <c r="A134" s="5"/>
      <c r="B134" s="1"/>
      <c r="C134" s="6"/>
      <c r="D134" s="6"/>
      <c r="E134" s="6"/>
      <c r="F134" s="14"/>
      <c r="G134" s="6"/>
      <c r="H134" s="6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2" x14ac:dyDescent="0.25">
      <c r="A135" s="5"/>
      <c r="B135" s="1"/>
      <c r="C135" s="6"/>
      <c r="D135" s="6"/>
      <c r="E135" s="6"/>
      <c r="F135" s="14"/>
      <c r="G135" s="6"/>
      <c r="H135" s="6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2" x14ac:dyDescent="0.25">
      <c r="A136" s="5"/>
      <c r="B136" s="1"/>
      <c r="C136" s="6"/>
      <c r="D136" s="6"/>
      <c r="E136" s="6"/>
      <c r="F136" s="14"/>
      <c r="G136" s="6"/>
      <c r="H136" s="6"/>
      <c r="I136" s="6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2" x14ac:dyDescent="0.25">
      <c r="A137" s="5"/>
      <c r="B137" s="1"/>
      <c r="C137" s="6"/>
      <c r="D137" s="6"/>
      <c r="E137" s="6"/>
      <c r="F137" s="14"/>
      <c r="G137" s="6"/>
      <c r="H137" s="6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2" x14ac:dyDescent="0.25">
      <c r="A138" s="5"/>
      <c r="B138" s="1"/>
      <c r="C138" s="6"/>
      <c r="D138" s="6"/>
      <c r="E138" s="6"/>
      <c r="F138" s="14"/>
      <c r="G138" s="6"/>
      <c r="H138" s="6"/>
      <c r="I138" s="6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2" x14ac:dyDescent="0.25">
      <c r="A139" s="5"/>
      <c r="B139" s="1"/>
      <c r="C139" s="6"/>
      <c r="D139" s="6"/>
      <c r="E139" s="6"/>
      <c r="F139" s="14"/>
      <c r="G139" s="6"/>
      <c r="H139" s="6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2" x14ac:dyDescent="0.25">
      <c r="A140" s="5"/>
      <c r="B140" s="1"/>
      <c r="C140" s="6"/>
      <c r="D140" s="6"/>
      <c r="E140" s="6"/>
      <c r="F140" s="14"/>
      <c r="G140" s="6"/>
      <c r="H140" s="6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2" x14ac:dyDescent="0.25">
      <c r="A141" s="5"/>
      <c r="B141" s="1"/>
      <c r="C141" s="6"/>
      <c r="D141" s="6"/>
      <c r="E141" s="6"/>
      <c r="F141" s="14"/>
      <c r="G141" s="6"/>
      <c r="H141" s="6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2" x14ac:dyDescent="0.25">
      <c r="A142" s="5"/>
      <c r="B142" s="1"/>
      <c r="C142" s="6"/>
      <c r="D142" s="6"/>
      <c r="E142" s="6"/>
      <c r="F142" s="14"/>
      <c r="G142" s="6"/>
      <c r="H142" s="6"/>
      <c r="I142" s="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2" x14ac:dyDescent="0.25">
      <c r="A143" s="5"/>
      <c r="B143" s="1"/>
      <c r="C143" s="6"/>
      <c r="D143" s="6"/>
      <c r="E143" s="6"/>
      <c r="F143" s="14"/>
      <c r="G143" s="6"/>
      <c r="H143" s="6"/>
      <c r="I143" s="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2" x14ac:dyDescent="0.25">
      <c r="A144" s="5"/>
      <c r="B144" s="1"/>
      <c r="C144" s="6"/>
      <c r="D144" s="6"/>
      <c r="E144" s="6"/>
      <c r="F144" s="14"/>
      <c r="G144" s="6"/>
      <c r="H144" s="6"/>
      <c r="I144" s="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2" x14ac:dyDescent="0.25">
      <c r="A145" s="5"/>
      <c r="B145" s="1"/>
      <c r="C145" s="6"/>
      <c r="D145" s="6"/>
      <c r="E145" s="6"/>
      <c r="F145" s="14"/>
      <c r="G145" s="6"/>
      <c r="H145" s="6"/>
      <c r="I145" s="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2" x14ac:dyDescent="0.25">
      <c r="A146" s="5"/>
      <c r="B146" s="1"/>
      <c r="C146" s="6"/>
      <c r="D146" s="6"/>
      <c r="E146" s="6"/>
      <c r="F146" s="14"/>
      <c r="G146" s="6"/>
      <c r="H146" s="6"/>
      <c r="I146" s="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2" x14ac:dyDescent="0.25">
      <c r="A147" s="5"/>
      <c r="B147" s="1"/>
      <c r="C147" s="6"/>
      <c r="D147" s="6"/>
      <c r="E147" s="6"/>
      <c r="F147" s="14"/>
      <c r="G147" s="6"/>
      <c r="H147" s="6"/>
      <c r="I147" s="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2" x14ac:dyDescent="0.25">
      <c r="A148" s="5"/>
      <c r="B148" s="1"/>
      <c r="C148" s="6"/>
      <c r="D148" s="6"/>
      <c r="E148" s="6"/>
      <c r="F148" s="14"/>
      <c r="G148" s="6"/>
      <c r="H148" s="6"/>
      <c r="I148" s="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2" x14ac:dyDescent="0.25">
      <c r="A149" s="5"/>
      <c r="B149" s="1"/>
      <c r="C149" s="6"/>
      <c r="D149" s="6"/>
      <c r="E149" s="6"/>
      <c r="F149" s="14"/>
      <c r="G149" s="6"/>
      <c r="H149" s="6"/>
      <c r="I149" s="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2" x14ac:dyDescent="0.25">
      <c r="A150" s="5"/>
      <c r="B150" s="1"/>
      <c r="C150" s="6"/>
      <c r="D150" s="6"/>
      <c r="E150" s="6"/>
      <c r="F150" s="14"/>
      <c r="G150" s="6"/>
      <c r="H150" s="6"/>
      <c r="I150" s="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2" x14ac:dyDescent="0.25">
      <c r="A151" s="5"/>
      <c r="B151" s="1"/>
      <c r="C151" s="6"/>
      <c r="D151" s="6"/>
      <c r="E151" s="6"/>
      <c r="F151" s="14"/>
      <c r="G151" s="6"/>
      <c r="H151" s="6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2" x14ac:dyDescent="0.25">
      <c r="A152" s="5"/>
      <c r="B152" s="1"/>
      <c r="C152" s="6"/>
      <c r="D152" s="6"/>
      <c r="E152" s="6"/>
      <c r="F152" s="14"/>
      <c r="G152" s="6"/>
      <c r="H152" s="6"/>
      <c r="I152" s="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2" x14ac:dyDescent="0.25">
      <c r="A153" s="5"/>
      <c r="B153" s="1"/>
      <c r="C153" s="6"/>
      <c r="D153" s="6"/>
      <c r="E153" s="6"/>
      <c r="F153" s="14"/>
      <c r="G153" s="6"/>
      <c r="H153" s="6"/>
      <c r="I153" s="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2" x14ac:dyDescent="0.25">
      <c r="A154" s="5"/>
      <c r="B154" s="1"/>
      <c r="C154" s="6"/>
      <c r="D154" s="6"/>
      <c r="E154" s="6"/>
      <c r="F154" s="14"/>
      <c r="G154" s="6"/>
      <c r="H154" s="6"/>
      <c r="I154" s="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2" x14ac:dyDescent="0.25">
      <c r="A155" s="5"/>
      <c r="B155" s="1"/>
      <c r="C155" s="6"/>
      <c r="D155" s="6"/>
      <c r="E155" s="6"/>
      <c r="F155" s="14"/>
      <c r="G155" s="6"/>
      <c r="H155" s="6"/>
      <c r="I155" s="6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2" x14ac:dyDescent="0.25">
      <c r="A156" s="5"/>
      <c r="B156" s="1"/>
      <c r="C156" s="6"/>
      <c r="D156" s="6"/>
      <c r="E156" s="6"/>
      <c r="F156" s="14"/>
      <c r="G156" s="6"/>
      <c r="H156" s="6"/>
      <c r="I156" s="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2" x14ac:dyDescent="0.25">
      <c r="A157" s="5"/>
      <c r="B157" s="1"/>
      <c r="C157" s="6"/>
      <c r="D157" s="6"/>
      <c r="E157" s="6"/>
      <c r="F157" s="14"/>
      <c r="G157" s="6"/>
      <c r="H157" s="6"/>
      <c r="I157" s="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2" x14ac:dyDescent="0.25">
      <c r="A158" s="5"/>
      <c r="B158" s="1"/>
      <c r="C158" s="6"/>
      <c r="D158" s="6"/>
      <c r="E158" s="6"/>
      <c r="F158" s="14"/>
      <c r="G158" s="6"/>
      <c r="H158" s="6"/>
      <c r="I158" s="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2" x14ac:dyDescent="0.25">
      <c r="A159" s="5"/>
      <c r="B159" s="1"/>
      <c r="C159" s="6"/>
      <c r="D159" s="6"/>
      <c r="E159" s="6"/>
      <c r="F159" s="14"/>
      <c r="G159" s="6"/>
      <c r="H159" s="6"/>
      <c r="I159" s="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2" x14ac:dyDescent="0.25">
      <c r="A160" s="5"/>
      <c r="B160" s="1"/>
      <c r="C160" s="6"/>
      <c r="D160" s="6"/>
      <c r="E160" s="6"/>
      <c r="F160" s="14"/>
      <c r="G160" s="6"/>
      <c r="H160" s="6"/>
      <c r="I160" s="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2" x14ac:dyDescent="0.25">
      <c r="A161" s="5"/>
      <c r="B161" s="1"/>
      <c r="C161" s="6"/>
      <c r="D161" s="6"/>
      <c r="E161" s="6"/>
      <c r="F161" s="14"/>
      <c r="G161" s="6"/>
      <c r="H161" s="6"/>
      <c r="I161" s="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2" x14ac:dyDescent="0.25">
      <c r="A162" s="5"/>
      <c r="B162" s="1"/>
      <c r="C162" s="6"/>
      <c r="D162" s="6"/>
      <c r="E162" s="6"/>
      <c r="F162" s="14"/>
      <c r="G162" s="6"/>
      <c r="H162" s="6"/>
      <c r="I162" s="6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2" x14ac:dyDescent="0.25">
      <c r="A163" s="5"/>
      <c r="B163" s="1"/>
      <c r="C163" s="6"/>
      <c r="D163" s="6"/>
      <c r="E163" s="6"/>
      <c r="F163" s="14"/>
      <c r="G163" s="6"/>
      <c r="H163" s="6"/>
      <c r="I163" s="6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2" x14ac:dyDescent="0.25">
      <c r="A164" s="5"/>
      <c r="B164" s="1"/>
      <c r="C164" s="6"/>
      <c r="D164" s="6"/>
      <c r="E164" s="6"/>
      <c r="F164" s="14"/>
      <c r="G164" s="6"/>
      <c r="H164" s="6"/>
      <c r="I164" s="6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2" x14ac:dyDescent="0.25">
      <c r="A165" s="5"/>
      <c r="B165" s="1"/>
      <c r="C165" s="6"/>
      <c r="D165" s="6"/>
      <c r="E165" s="6"/>
      <c r="F165" s="14"/>
      <c r="G165" s="6"/>
      <c r="H165" s="6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2" x14ac:dyDescent="0.25">
      <c r="A166" s="5"/>
      <c r="B166" s="1"/>
      <c r="C166" s="6"/>
      <c r="D166" s="6"/>
      <c r="E166" s="6"/>
      <c r="F166" s="14"/>
      <c r="G166" s="6"/>
      <c r="H166" s="6"/>
      <c r="I166" s="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2" x14ac:dyDescent="0.25">
      <c r="A167" s="5"/>
      <c r="B167" s="1"/>
      <c r="C167" s="6"/>
      <c r="D167" s="6"/>
      <c r="E167" s="6"/>
      <c r="F167" s="14"/>
      <c r="G167" s="6"/>
      <c r="H167" s="6"/>
      <c r="I167" s="6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2" x14ac:dyDescent="0.25">
      <c r="A168" s="5"/>
      <c r="B168" s="1"/>
      <c r="C168" s="6"/>
      <c r="D168" s="6"/>
      <c r="E168" s="6"/>
      <c r="F168" s="14"/>
      <c r="G168" s="6"/>
      <c r="H168" s="6"/>
      <c r="I168" s="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2" x14ac:dyDescent="0.25">
      <c r="A169" s="5"/>
      <c r="B169" s="1"/>
      <c r="C169" s="6"/>
      <c r="D169" s="6"/>
      <c r="E169" s="6"/>
      <c r="F169" s="14"/>
      <c r="G169" s="6"/>
      <c r="H169" s="6"/>
      <c r="I169" s="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2" x14ac:dyDescent="0.25">
      <c r="A170" s="5"/>
      <c r="B170" s="1"/>
      <c r="C170" s="6"/>
      <c r="D170" s="6"/>
      <c r="E170" s="6"/>
      <c r="F170" s="14"/>
      <c r="G170" s="6"/>
      <c r="H170" s="6"/>
      <c r="I170" s="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2" x14ac:dyDescent="0.25">
      <c r="A171" s="5"/>
      <c r="B171" s="1"/>
      <c r="C171" s="6"/>
      <c r="D171" s="6"/>
      <c r="E171" s="6"/>
      <c r="F171" s="14"/>
      <c r="G171" s="6"/>
      <c r="H171" s="6"/>
      <c r="I171" s="6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2" x14ac:dyDescent="0.25">
      <c r="A172" s="5"/>
      <c r="B172" s="1"/>
      <c r="C172" s="6"/>
      <c r="D172" s="6"/>
      <c r="E172" s="6"/>
      <c r="F172" s="14"/>
      <c r="G172" s="6"/>
      <c r="H172" s="6"/>
      <c r="I172" s="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2" x14ac:dyDescent="0.25">
      <c r="A173" s="5"/>
      <c r="B173" s="1"/>
      <c r="C173" s="6"/>
      <c r="D173" s="6"/>
      <c r="E173" s="6"/>
      <c r="F173" s="14"/>
      <c r="G173" s="6"/>
      <c r="H173" s="6"/>
      <c r="I173" s="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2" x14ac:dyDescent="0.25">
      <c r="A174" s="5"/>
      <c r="B174" s="1"/>
      <c r="C174" s="6"/>
      <c r="D174" s="6"/>
      <c r="E174" s="6"/>
      <c r="F174" s="14"/>
      <c r="G174" s="6"/>
      <c r="H174" s="6"/>
      <c r="I174" s="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2" x14ac:dyDescent="0.25">
      <c r="A175" s="5"/>
      <c r="B175" s="1"/>
      <c r="C175" s="6"/>
      <c r="D175" s="6"/>
      <c r="E175" s="6"/>
      <c r="F175" s="14"/>
      <c r="G175" s="6"/>
      <c r="H175" s="6"/>
      <c r="I175" s="6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2" x14ac:dyDescent="0.25">
      <c r="A176" s="5"/>
      <c r="B176" s="1"/>
      <c r="C176" s="6"/>
      <c r="D176" s="6"/>
      <c r="E176" s="6"/>
      <c r="F176" s="14"/>
      <c r="G176" s="6"/>
      <c r="H176" s="6"/>
      <c r="I176" s="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2" x14ac:dyDescent="0.25">
      <c r="A177" s="5"/>
      <c r="B177" s="1"/>
      <c r="C177" s="6"/>
      <c r="D177" s="6"/>
      <c r="E177" s="6"/>
      <c r="F177" s="14"/>
      <c r="G177" s="6"/>
      <c r="H177" s="6"/>
      <c r="I177" s="6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2" x14ac:dyDescent="0.25">
      <c r="A178" s="5"/>
      <c r="B178" s="1"/>
      <c r="C178" s="6"/>
      <c r="D178" s="6"/>
      <c r="E178" s="6"/>
      <c r="F178" s="14"/>
      <c r="G178" s="6"/>
      <c r="H178" s="6"/>
      <c r="I178" s="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2" x14ac:dyDescent="0.25">
      <c r="A179" s="5"/>
      <c r="B179" s="1"/>
      <c r="C179" s="6"/>
      <c r="D179" s="6"/>
      <c r="E179" s="6"/>
      <c r="F179" s="14"/>
      <c r="G179" s="6"/>
      <c r="H179" s="6"/>
      <c r="I179" s="6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2" x14ac:dyDescent="0.25">
      <c r="A180" s="5"/>
      <c r="B180" s="1"/>
      <c r="C180" s="6"/>
      <c r="D180" s="6"/>
      <c r="E180" s="6"/>
      <c r="F180" s="14"/>
      <c r="G180" s="6"/>
      <c r="H180" s="6"/>
      <c r="I180" s="6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2" x14ac:dyDescent="0.25">
      <c r="A181" s="5"/>
      <c r="B181" s="1"/>
      <c r="C181" s="6"/>
      <c r="D181" s="6"/>
      <c r="E181" s="6"/>
      <c r="F181" s="14"/>
      <c r="G181" s="6"/>
      <c r="H181" s="6"/>
      <c r="I181" s="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2" x14ac:dyDescent="0.25">
      <c r="A182" s="5"/>
      <c r="B182" s="1"/>
      <c r="C182" s="6"/>
      <c r="D182" s="6"/>
      <c r="E182" s="6"/>
      <c r="F182" s="14"/>
      <c r="G182" s="6"/>
      <c r="H182" s="6"/>
      <c r="I182" s="6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2" x14ac:dyDescent="0.25">
      <c r="A183" s="5"/>
      <c r="B183" s="1"/>
      <c r="C183" s="6"/>
      <c r="D183" s="6"/>
      <c r="E183" s="6"/>
      <c r="F183" s="14"/>
      <c r="G183" s="6"/>
      <c r="H183" s="6"/>
      <c r="I183" s="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2" x14ac:dyDescent="0.25">
      <c r="A184" s="5"/>
      <c r="B184" s="1"/>
      <c r="C184" s="6"/>
      <c r="D184" s="6"/>
      <c r="E184" s="6"/>
      <c r="F184" s="14"/>
      <c r="G184" s="6"/>
      <c r="H184" s="6"/>
      <c r="I184" s="6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2" x14ac:dyDescent="0.25">
      <c r="A185" s="5"/>
      <c r="B185" s="1"/>
      <c r="C185" s="6"/>
      <c r="D185" s="6"/>
      <c r="E185" s="6"/>
      <c r="F185" s="14"/>
      <c r="G185" s="6"/>
      <c r="H185" s="6"/>
      <c r="I185" s="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2" x14ac:dyDescent="0.25">
      <c r="A186" s="5"/>
      <c r="B186" s="1"/>
      <c r="C186" s="6"/>
      <c r="D186" s="6"/>
      <c r="E186" s="6"/>
      <c r="F186" s="14"/>
      <c r="G186" s="6"/>
      <c r="H186" s="6"/>
      <c r="I186" s="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2" x14ac:dyDescent="0.25">
      <c r="A187" s="5"/>
      <c r="B187" s="1"/>
      <c r="C187" s="6"/>
      <c r="D187" s="6"/>
      <c r="E187" s="6"/>
      <c r="F187" s="14"/>
      <c r="G187" s="6"/>
      <c r="H187" s="6"/>
      <c r="I187" s="6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2" x14ac:dyDescent="0.25">
      <c r="A188" s="5"/>
      <c r="B188" s="1"/>
      <c r="C188" s="6"/>
      <c r="D188" s="6"/>
      <c r="E188" s="6"/>
      <c r="F188" s="14"/>
      <c r="G188" s="6"/>
      <c r="H188" s="6"/>
      <c r="I188" s="6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2" x14ac:dyDescent="0.25">
      <c r="A189" s="5"/>
      <c r="B189" s="1"/>
      <c r="C189" s="6"/>
      <c r="D189" s="6"/>
      <c r="E189" s="6"/>
      <c r="F189" s="14"/>
      <c r="G189" s="6"/>
      <c r="H189" s="6"/>
      <c r="I189" s="6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2" x14ac:dyDescent="0.25">
      <c r="A190" s="5"/>
      <c r="B190" s="1"/>
      <c r="C190" s="6"/>
      <c r="D190" s="6"/>
      <c r="E190" s="6"/>
      <c r="F190" s="14"/>
      <c r="G190" s="6"/>
      <c r="H190" s="6"/>
      <c r="I190" s="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2" x14ac:dyDescent="0.25">
      <c r="A191" s="5"/>
      <c r="B191" s="1"/>
      <c r="C191" s="6"/>
      <c r="D191" s="6"/>
      <c r="E191" s="6"/>
      <c r="F191" s="14"/>
      <c r="G191" s="6"/>
      <c r="H191" s="6"/>
      <c r="I191" s="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2" x14ac:dyDescent="0.25">
      <c r="A192" s="5"/>
      <c r="B192" s="1"/>
      <c r="C192" s="6"/>
      <c r="D192" s="6"/>
      <c r="E192" s="6"/>
      <c r="F192" s="14"/>
      <c r="G192" s="6"/>
      <c r="H192" s="6"/>
      <c r="I192" s="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2" x14ac:dyDescent="0.25">
      <c r="A193" s="5"/>
      <c r="B193" s="1"/>
      <c r="C193" s="6"/>
      <c r="D193" s="6"/>
      <c r="E193" s="6"/>
      <c r="F193" s="14"/>
      <c r="G193" s="6"/>
      <c r="H193" s="6"/>
      <c r="I193" s="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2" x14ac:dyDescent="0.25">
      <c r="A194" s="5"/>
      <c r="B194" s="1"/>
      <c r="C194" s="6"/>
      <c r="D194" s="6"/>
      <c r="E194" s="6"/>
      <c r="F194" s="14"/>
      <c r="G194" s="6"/>
      <c r="H194" s="6"/>
      <c r="I194" s="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2" x14ac:dyDescent="0.25">
      <c r="A195" s="5"/>
      <c r="B195" s="1"/>
      <c r="C195" s="6"/>
      <c r="D195" s="6"/>
      <c r="E195" s="6"/>
      <c r="F195" s="14"/>
      <c r="G195" s="6"/>
      <c r="H195" s="6"/>
      <c r="I195" s="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2" x14ac:dyDescent="0.25">
      <c r="A196" s="5"/>
      <c r="B196" s="1"/>
      <c r="C196" s="6"/>
      <c r="D196" s="6"/>
      <c r="E196" s="6"/>
      <c r="F196" s="14"/>
      <c r="G196" s="6"/>
      <c r="H196" s="6"/>
      <c r="I196" s="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2" x14ac:dyDescent="0.25">
      <c r="A197" s="5"/>
      <c r="B197" s="1"/>
      <c r="C197" s="6"/>
      <c r="D197" s="6"/>
      <c r="E197" s="6"/>
      <c r="F197" s="14"/>
      <c r="G197" s="6"/>
      <c r="H197" s="6"/>
      <c r="I197" s="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2" x14ac:dyDescent="0.25">
      <c r="A198" s="5"/>
      <c r="B198" s="1"/>
      <c r="C198" s="6"/>
      <c r="D198" s="6"/>
      <c r="E198" s="6"/>
      <c r="F198" s="14"/>
      <c r="G198" s="6"/>
      <c r="H198" s="6"/>
      <c r="I198" s="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2" x14ac:dyDescent="0.25">
      <c r="A199" s="5"/>
      <c r="B199" s="1"/>
      <c r="C199" s="6"/>
      <c r="D199" s="6"/>
      <c r="E199" s="6"/>
      <c r="F199" s="14"/>
      <c r="G199" s="6"/>
      <c r="H199" s="6"/>
      <c r="I199" s="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2" x14ac:dyDescent="0.25">
      <c r="A200" s="5"/>
      <c r="B200" s="1"/>
      <c r="C200" s="6"/>
      <c r="D200" s="6"/>
      <c r="E200" s="6"/>
      <c r="F200" s="14"/>
      <c r="G200" s="6"/>
      <c r="H200" s="6"/>
      <c r="I200" s="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2" x14ac:dyDescent="0.25">
      <c r="A201" s="5"/>
      <c r="B201" s="1"/>
      <c r="C201" s="6"/>
      <c r="D201" s="6"/>
      <c r="E201" s="6"/>
      <c r="F201" s="14"/>
      <c r="G201" s="6"/>
      <c r="H201" s="6"/>
      <c r="I201" s="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2" x14ac:dyDescent="0.25">
      <c r="A202" s="5"/>
      <c r="B202" s="1"/>
      <c r="C202" s="6"/>
      <c r="D202" s="6"/>
      <c r="E202" s="6"/>
      <c r="F202" s="14"/>
      <c r="G202" s="6"/>
      <c r="H202" s="6"/>
      <c r="I202" s="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2" x14ac:dyDescent="0.25">
      <c r="A203" s="5"/>
      <c r="B203" s="1"/>
      <c r="C203" s="6"/>
      <c r="D203" s="6"/>
      <c r="E203" s="6"/>
      <c r="F203" s="14"/>
      <c r="G203" s="6"/>
      <c r="H203" s="6"/>
      <c r="I203" s="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2" x14ac:dyDescent="0.25">
      <c r="A204" s="5"/>
      <c r="B204" s="1"/>
      <c r="C204" s="6"/>
      <c r="D204" s="6"/>
      <c r="E204" s="6"/>
      <c r="F204" s="14"/>
      <c r="G204" s="6"/>
      <c r="H204" s="6"/>
      <c r="I204" s="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2" x14ac:dyDescent="0.25">
      <c r="A205" s="5"/>
      <c r="B205" s="1"/>
      <c r="C205" s="6"/>
      <c r="D205" s="6"/>
      <c r="E205" s="6"/>
      <c r="F205" s="14"/>
      <c r="G205" s="6"/>
      <c r="H205" s="6"/>
      <c r="I205" s="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2" x14ac:dyDescent="0.25">
      <c r="A206" s="5"/>
      <c r="B206" s="1"/>
      <c r="C206" s="6"/>
      <c r="D206" s="6"/>
      <c r="E206" s="6"/>
      <c r="F206" s="14"/>
      <c r="G206" s="6"/>
      <c r="H206" s="6"/>
      <c r="I206" s="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2" x14ac:dyDescent="0.25">
      <c r="A207" s="5"/>
      <c r="B207" s="1"/>
      <c r="C207" s="6"/>
      <c r="D207" s="6"/>
      <c r="E207" s="6"/>
      <c r="F207" s="14"/>
      <c r="G207" s="6"/>
      <c r="H207" s="6"/>
      <c r="I207" s="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2" x14ac:dyDescent="0.25">
      <c r="A208" s="5"/>
      <c r="B208" s="1"/>
      <c r="C208" s="6"/>
      <c r="D208" s="6"/>
      <c r="E208" s="6"/>
      <c r="F208" s="14"/>
      <c r="G208" s="6"/>
      <c r="H208" s="6"/>
      <c r="I208" s="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2" x14ac:dyDescent="0.25">
      <c r="A209" s="5"/>
      <c r="B209" s="1"/>
      <c r="C209" s="6"/>
      <c r="D209" s="6"/>
      <c r="E209" s="6"/>
      <c r="F209" s="14"/>
      <c r="G209" s="6"/>
      <c r="H209" s="6"/>
      <c r="I209" s="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2" x14ac:dyDescent="0.25">
      <c r="A210" s="5"/>
      <c r="B210" s="1"/>
      <c r="C210" s="6"/>
      <c r="D210" s="6"/>
      <c r="E210" s="6"/>
      <c r="F210" s="14"/>
      <c r="G210" s="6"/>
      <c r="H210" s="6"/>
      <c r="I210" s="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2" x14ac:dyDescent="0.25">
      <c r="A211" s="5"/>
      <c r="B211" s="1"/>
      <c r="C211" s="6"/>
      <c r="D211" s="6"/>
      <c r="E211" s="6"/>
      <c r="F211" s="14"/>
      <c r="G211" s="6"/>
      <c r="H211" s="6"/>
      <c r="I211" s="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2" x14ac:dyDescent="0.25">
      <c r="A212" s="5"/>
      <c r="B212" s="1"/>
      <c r="C212" s="6"/>
      <c r="D212" s="6"/>
      <c r="E212" s="6"/>
      <c r="F212" s="14"/>
      <c r="G212" s="6"/>
      <c r="H212" s="6"/>
      <c r="I212" s="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2" x14ac:dyDescent="0.25">
      <c r="A213" s="5"/>
      <c r="B213" s="1"/>
      <c r="C213" s="6"/>
      <c r="D213" s="6"/>
      <c r="E213" s="6"/>
      <c r="F213" s="14"/>
      <c r="G213" s="6"/>
      <c r="H213" s="6"/>
      <c r="I213" s="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2" x14ac:dyDescent="0.25">
      <c r="A214" s="5"/>
      <c r="B214" s="1"/>
      <c r="C214" s="6"/>
      <c r="D214" s="6"/>
      <c r="E214" s="6"/>
      <c r="F214" s="14"/>
      <c r="G214" s="6"/>
      <c r="H214" s="6"/>
      <c r="I214" s="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2" x14ac:dyDescent="0.25">
      <c r="A215" s="5"/>
      <c r="B215" s="1"/>
      <c r="C215" s="6"/>
      <c r="D215" s="6"/>
      <c r="E215" s="6"/>
      <c r="F215" s="14"/>
      <c r="G215" s="6"/>
      <c r="H215" s="6"/>
      <c r="I215" s="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2" x14ac:dyDescent="0.25">
      <c r="A216" s="5"/>
      <c r="B216" s="1"/>
      <c r="C216" s="6"/>
      <c r="D216" s="6"/>
      <c r="E216" s="6"/>
      <c r="F216" s="14"/>
      <c r="G216" s="6"/>
      <c r="H216" s="6"/>
      <c r="I216" s="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2" x14ac:dyDescent="0.25">
      <c r="A217" s="5"/>
      <c r="B217" s="1"/>
      <c r="C217" s="6"/>
      <c r="D217" s="6"/>
      <c r="E217" s="6"/>
      <c r="F217" s="14"/>
      <c r="G217" s="6"/>
      <c r="H217" s="6"/>
      <c r="I217" s="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2" x14ac:dyDescent="0.25">
      <c r="A218" s="5"/>
      <c r="B218" s="1"/>
      <c r="C218" s="5"/>
      <c r="D218" s="5"/>
      <c r="E218" s="5"/>
      <c r="F218" s="1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2" x14ac:dyDescent="0.25">
      <c r="A219" s="5"/>
      <c r="B219" s="1"/>
      <c r="C219" s="5"/>
      <c r="D219" s="5"/>
      <c r="E219" s="5"/>
      <c r="F219" s="1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2" x14ac:dyDescent="0.25">
      <c r="A220" s="5"/>
      <c r="B220" s="1"/>
      <c r="C220" s="5"/>
      <c r="D220" s="5"/>
      <c r="E220" s="5"/>
      <c r="F220" s="1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2" x14ac:dyDescent="0.25">
      <c r="A221" s="5"/>
      <c r="B221" s="1"/>
      <c r="C221" s="5"/>
      <c r="D221" s="5"/>
      <c r="E221" s="5"/>
      <c r="F221" s="1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2" x14ac:dyDescent="0.25">
      <c r="A222" s="5"/>
      <c r="B222" s="1"/>
      <c r="C222" s="5"/>
      <c r="D222" s="5"/>
      <c r="E222" s="5"/>
      <c r="F222" s="1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2" x14ac:dyDescent="0.25">
      <c r="A223" s="5"/>
      <c r="B223" s="1"/>
      <c r="C223" s="5"/>
      <c r="D223" s="5"/>
      <c r="E223" s="5"/>
      <c r="F223" s="1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2" x14ac:dyDescent="0.25">
      <c r="A224" s="5"/>
      <c r="B224" s="1"/>
      <c r="C224" s="5"/>
      <c r="D224" s="5"/>
      <c r="E224" s="5"/>
      <c r="F224" s="1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2" x14ac:dyDescent="0.25">
      <c r="A225" s="5"/>
      <c r="B225" s="1"/>
      <c r="C225" s="5"/>
      <c r="D225" s="5"/>
      <c r="E225" s="5"/>
      <c r="F225" s="1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2" x14ac:dyDescent="0.25">
      <c r="A226" s="5"/>
      <c r="B226" s="1"/>
      <c r="C226" s="5"/>
      <c r="D226" s="5"/>
      <c r="E226" s="5"/>
      <c r="F226" s="1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2" x14ac:dyDescent="0.25">
      <c r="A227" s="5"/>
      <c r="B227" s="1"/>
      <c r="C227" s="5"/>
      <c r="D227" s="5"/>
      <c r="E227" s="5"/>
      <c r="F227" s="1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2" x14ac:dyDescent="0.25">
      <c r="A228" s="5"/>
      <c r="B228" s="1"/>
      <c r="C228" s="5"/>
      <c r="D228" s="5"/>
      <c r="E228" s="5"/>
      <c r="F228" s="1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2" x14ac:dyDescent="0.25">
      <c r="A229" s="5"/>
      <c r="B229" s="1"/>
      <c r="C229" s="5"/>
      <c r="D229" s="5"/>
      <c r="E229" s="5"/>
      <c r="F229" s="1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2" x14ac:dyDescent="0.25">
      <c r="A230" s="5"/>
      <c r="B230" s="1"/>
      <c r="C230" s="5"/>
      <c r="D230" s="5"/>
      <c r="E230" s="5"/>
      <c r="F230" s="1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2" x14ac:dyDescent="0.25">
      <c r="A231" s="5"/>
      <c r="B231" s="1"/>
      <c r="C231" s="5"/>
      <c r="D231" s="5"/>
      <c r="E231" s="5"/>
      <c r="F231" s="1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2" x14ac:dyDescent="0.25">
      <c r="A232" s="5"/>
      <c r="B232" s="1"/>
      <c r="C232" s="5"/>
      <c r="D232" s="5"/>
      <c r="E232" s="5"/>
      <c r="F232" s="1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2" x14ac:dyDescent="0.25">
      <c r="A233" s="5"/>
      <c r="B233" s="1"/>
      <c r="C233" s="5"/>
      <c r="D233" s="5"/>
      <c r="E233" s="5"/>
      <c r="F233" s="1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2" x14ac:dyDescent="0.25">
      <c r="A234" s="5"/>
      <c r="B234" s="1"/>
      <c r="C234" s="5"/>
      <c r="D234" s="5"/>
      <c r="E234" s="5"/>
      <c r="F234" s="1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2" x14ac:dyDescent="0.25">
      <c r="A235" s="5"/>
      <c r="B235" s="1"/>
      <c r="C235" s="5"/>
      <c r="D235" s="5"/>
      <c r="E235" s="5"/>
      <c r="F235" s="1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2" x14ac:dyDescent="0.25">
      <c r="A236" s="5"/>
      <c r="B236" s="1"/>
      <c r="C236" s="5"/>
      <c r="D236" s="5"/>
      <c r="E236" s="5"/>
      <c r="F236" s="1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2" x14ac:dyDescent="0.25">
      <c r="A237" s="5"/>
      <c r="B237" s="1"/>
      <c r="C237" s="5"/>
      <c r="D237" s="5"/>
      <c r="E237" s="5"/>
      <c r="F237" s="1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2" x14ac:dyDescent="0.25">
      <c r="A238" s="5"/>
      <c r="B238" s="1"/>
      <c r="C238" s="5"/>
      <c r="D238" s="5"/>
      <c r="E238" s="5"/>
      <c r="F238" s="1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2" x14ac:dyDescent="0.25">
      <c r="A239" s="5"/>
      <c r="B239" s="1"/>
      <c r="C239" s="5"/>
      <c r="D239" s="5"/>
      <c r="E239" s="5"/>
      <c r="F239" s="1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2" x14ac:dyDescent="0.25">
      <c r="A240" s="5"/>
      <c r="B240" s="1"/>
      <c r="C240" s="5"/>
      <c r="D240" s="5"/>
      <c r="E240" s="5"/>
      <c r="F240" s="1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2" x14ac:dyDescent="0.25">
      <c r="A241" s="5"/>
      <c r="B241" s="1"/>
      <c r="C241" s="5"/>
      <c r="D241" s="5"/>
      <c r="E241" s="5"/>
      <c r="F241" s="1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2" x14ac:dyDescent="0.25">
      <c r="A242" s="5"/>
      <c r="B242" s="1"/>
      <c r="C242" s="5"/>
      <c r="D242" s="5"/>
      <c r="E242" s="5"/>
      <c r="F242" s="1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2" x14ac:dyDescent="0.25">
      <c r="A243" s="5"/>
      <c r="B243" s="1"/>
      <c r="C243" s="5"/>
      <c r="D243" s="5"/>
      <c r="E243" s="5"/>
      <c r="F243" s="1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2" x14ac:dyDescent="0.25">
      <c r="A244" s="5"/>
      <c r="B244" s="1"/>
      <c r="C244" s="5"/>
      <c r="D244" s="5"/>
      <c r="E244" s="5"/>
      <c r="F244" s="1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2" x14ac:dyDescent="0.25">
      <c r="A245" s="5"/>
      <c r="B245" s="1"/>
      <c r="C245" s="5"/>
      <c r="D245" s="5"/>
      <c r="E245" s="5"/>
      <c r="F245" s="1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2" x14ac:dyDescent="0.25">
      <c r="A246" s="5"/>
      <c r="B246" s="1"/>
      <c r="C246" s="5"/>
      <c r="D246" s="5"/>
      <c r="E246" s="5"/>
      <c r="F246" s="1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2" x14ac:dyDescent="0.25">
      <c r="A247" s="5"/>
      <c r="B247" s="1"/>
      <c r="C247" s="5"/>
      <c r="D247" s="5"/>
      <c r="E247" s="5"/>
      <c r="F247" s="1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2" x14ac:dyDescent="0.25">
      <c r="A248" s="5"/>
      <c r="B248" s="1"/>
      <c r="C248" s="5"/>
      <c r="D248" s="5"/>
      <c r="E248" s="5"/>
      <c r="F248" s="1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2" x14ac:dyDescent="0.25">
      <c r="A249" s="5"/>
      <c r="B249" s="1"/>
      <c r="C249" s="5"/>
      <c r="D249" s="5"/>
      <c r="E249" s="5"/>
      <c r="F249" s="1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2" x14ac:dyDescent="0.25">
      <c r="A250" s="5"/>
      <c r="B250" s="1"/>
      <c r="C250" s="5"/>
      <c r="D250" s="5"/>
      <c r="E250" s="5"/>
      <c r="F250" s="1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2" x14ac:dyDescent="0.25">
      <c r="A251" s="5"/>
      <c r="B251" s="1"/>
      <c r="C251" s="5"/>
      <c r="D251" s="5"/>
      <c r="E251" s="5"/>
      <c r="F251" s="1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2" x14ac:dyDescent="0.25">
      <c r="A252" s="5"/>
      <c r="B252" s="1"/>
      <c r="C252" s="5"/>
      <c r="D252" s="5"/>
      <c r="E252" s="5"/>
      <c r="F252" s="1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2" x14ac:dyDescent="0.25">
      <c r="A253" s="5"/>
      <c r="B253" s="1"/>
      <c r="C253" s="5"/>
      <c r="D253" s="5"/>
      <c r="E253" s="5"/>
      <c r="F253" s="1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2" x14ac:dyDescent="0.25">
      <c r="A254" s="5"/>
      <c r="B254" s="1"/>
      <c r="C254" s="5"/>
      <c r="D254" s="5"/>
      <c r="E254" s="5"/>
      <c r="F254" s="1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2" x14ac:dyDescent="0.25">
      <c r="A255" s="5"/>
      <c r="B255" s="1"/>
      <c r="C255" s="5"/>
      <c r="D255" s="5"/>
      <c r="E255" s="5"/>
      <c r="F255" s="1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2" x14ac:dyDescent="0.25">
      <c r="A256" s="5"/>
      <c r="B256" s="1"/>
      <c r="C256" s="5"/>
      <c r="D256" s="5"/>
      <c r="E256" s="5"/>
      <c r="F256" s="1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2" x14ac:dyDescent="0.25">
      <c r="A257" s="5"/>
      <c r="B257" s="1"/>
      <c r="C257" s="5"/>
      <c r="D257" s="5"/>
      <c r="E257" s="5"/>
      <c r="F257" s="1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2" x14ac:dyDescent="0.25">
      <c r="A258" s="5"/>
      <c r="B258" s="1"/>
      <c r="C258" s="5"/>
      <c r="D258" s="5"/>
      <c r="E258" s="5"/>
      <c r="F258" s="1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2" x14ac:dyDescent="0.25">
      <c r="A259" s="5"/>
      <c r="B259" s="1"/>
      <c r="C259" s="5"/>
      <c r="D259" s="5"/>
      <c r="E259" s="5"/>
      <c r="F259" s="1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2" x14ac:dyDescent="0.25">
      <c r="A260" s="5"/>
      <c r="B260" s="1"/>
      <c r="C260" s="5"/>
      <c r="D260" s="5"/>
      <c r="E260" s="5"/>
      <c r="F260" s="1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2" x14ac:dyDescent="0.25">
      <c r="A261" s="5"/>
      <c r="B261" s="1"/>
      <c r="C261" s="5"/>
      <c r="D261" s="5"/>
      <c r="E261" s="5"/>
      <c r="F261" s="1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2" x14ac:dyDescent="0.25">
      <c r="A262" s="5"/>
      <c r="B262" s="1"/>
      <c r="C262" s="5"/>
      <c r="D262" s="5"/>
      <c r="E262" s="5"/>
      <c r="F262" s="1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2" x14ac:dyDescent="0.25">
      <c r="A263" s="5"/>
      <c r="B263" s="1"/>
      <c r="C263" s="5"/>
      <c r="D263" s="5"/>
      <c r="E263" s="5"/>
      <c r="F263" s="1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2" x14ac:dyDescent="0.25">
      <c r="A264" s="5"/>
      <c r="B264" s="1"/>
      <c r="C264" s="5"/>
      <c r="D264" s="5"/>
      <c r="E264" s="5"/>
      <c r="F264" s="1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2" x14ac:dyDescent="0.25">
      <c r="A265" s="5"/>
      <c r="B265" s="1"/>
      <c r="C265" s="5"/>
      <c r="D265" s="5"/>
      <c r="E265" s="5"/>
      <c r="F265" s="1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2" x14ac:dyDescent="0.25">
      <c r="A266" s="5"/>
      <c r="B266" s="1"/>
      <c r="C266" s="5"/>
      <c r="D266" s="5"/>
      <c r="E266" s="5"/>
      <c r="F266" s="1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2" x14ac:dyDescent="0.25">
      <c r="A267" s="5"/>
      <c r="B267" s="1"/>
      <c r="C267" s="5"/>
      <c r="D267" s="5"/>
      <c r="E267" s="5"/>
      <c r="F267" s="1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2" x14ac:dyDescent="0.25">
      <c r="A268" s="5"/>
      <c r="B268" s="1"/>
      <c r="C268" s="5"/>
      <c r="D268" s="5"/>
      <c r="E268" s="5"/>
      <c r="F268" s="1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2" x14ac:dyDescent="0.25">
      <c r="A269" s="5"/>
      <c r="B269" s="1"/>
      <c r="C269" s="5"/>
      <c r="D269" s="5"/>
      <c r="E269" s="5"/>
      <c r="F269" s="1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2" x14ac:dyDescent="0.25">
      <c r="A270" s="5"/>
      <c r="B270" s="1"/>
      <c r="C270" s="5"/>
      <c r="D270" s="5"/>
      <c r="E270" s="5"/>
      <c r="F270" s="1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2" x14ac:dyDescent="0.25">
      <c r="A271" s="5"/>
      <c r="B271" s="1"/>
      <c r="C271" s="5"/>
      <c r="D271" s="5"/>
      <c r="E271" s="5"/>
      <c r="F271" s="1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2" x14ac:dyDescent="0.25">
      <c r="A272" s="5"/>
      <c r="B272" s="1"/>
      <c r="C272" s="5"/>
      <c r="D272" s="5"/>
      <c r="E272" s="5"/>
      <c r="F272" s="1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2" x14ac:dyDescent="0.25">
      <c r="A273" s="5"/>
      <c r="B273" s="1"/>
      <c r="C273" s="5"/>
      <c r="D273" s="5"/>
      <c r="E273" s="5"/>
      <c r="F273" s="1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2" x14ac:dyDescent="0.25">
      <c r="A274" s="5"/>
      <c r="B274" s="1"/>
      <c r="C274" s="5"/>
      <c r="D274" s="5"/>
      <c r="E274" s="5"/>
      <c r="F274" s="1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2" x14ac:dyDescent="0.25">
      <c r="A275" s="5"/>
      <c r="B275" s="1"/>
      <c r="C275" s="5"/>
      <c r="D275" s="5"/>
      <c r="E275" s="5"/>
      <c r="F275" s="1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2" x14ac:dyDescent="0.25">
      <c r="A276" s="5"/>
      <c r="B276" s="1"/>
      <c r="C276" s="5"/>
      <c r="D276" s="5"/>
      <c r="E276" s="5"/>
      <c r="F276" s="1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2" x14ac:dyDescent="0.25">
      <c r="A277" s="5"/>
      <c r="B277" s="1"/>
      <c r="C277" s="5"/>
      <c r="D277" s="5"/>
      <c r="E277" s="5"/>
      <c r="F277" s="1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2" x14ac:dyDescent="0.25">
      <c r="A278" s="5"/>
      <c r="B278" s="1"/>
      <c r="C278" s="5"/>
      <c r="D278" s="5"/>
      <c r="E278" s="5"/>
      <c r="F278" s="1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2" x14ac:dyDescent="0.25">
      <c r="A279" s="5"/>
      <c r="B279" s="1"/>
      <c r="C279" s="5"/>
      <c r="D279" s="5"/>
      <c r="E279" s="5"/>
      <c r="F279" s="1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2" x14ac:dyDescent="0.25">
      <c r="A280" s="5"/>
      <c r="B280" s="1"/>
      <c r="C280" s="5"/>
      <c r="D280" s="5"/>
      <c r="E280" s="5"/>
      <c r="F280" s="1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2" x14ac:dyDescent="0.25">
      <c r="A281" s="5"/>
      <c r="B281" s="1"/>
      <c r="C281" s="5"/>
      <c r="D281" s="5"/>
      <c r="E281" s="5"/>
      <c r="F281" s="1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2" x14ac:dyDescent="0.25">
      <c r="A282" s="5"/>
      <c r="B282" s="1"/>
      <c r="C282" s="5"/>
      <c r="D282" s="5"/>
      <c r="E282" s="5"/>
      <c r="F282" s="1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2" x14ac:dyDescent="0.25">
      <c r="A283" s="5"/>
      <c r="B283" s="1"/>
      <c r="C283" s="5"/>
      <c r="D283" s="5"/>
      <c r="E283" s="5"/>
      <c r="F283" s="1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2" x14ac:dyDescent="0.25">
      <c r="A284" s="5"/>
      <c r="B284" s="1"/>
      <c r="C284" s="5"/>
      <c r="D284" s="5"/>
      <c r="E284" s="5"/>
      <c r="F284" s="1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2" x14ac:dyDescent="0.25">
      <c r="A285" s="5"/>
      <c r="B285" s="1"/>
      <c r="C285" s="5"/>
      <c r="D285" s="5"/>
      <c r="E285" s="5"/>
      <c r="F285" s="1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2" x14ac:dyDescent="0.25">
      <c r="A286" s="5"/>
      <c r="B286" s="1"/>
      <c r="C286" s="5"/>
      <c r="D286" s="5"/>
      <c r="E286" s="5"/>
      <c r="F286" s="1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2" x14ac:dyDescent="0.25">
      <c r="A287" s="5"/>
      <c r="B287" s="1"/>
      <c r="C287" s="5"/>
      <c r="D287" s="5"/>
      <c r="E287" s="5"/>
      <c r="F287" s="1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2" x14ac:dyDescent="0.25">
      <c r="A288" s="5"/>
      <c r="B288" s="1"/>
      <c r="C288" s="5"/>
      <c r="D288" s="5"/>
      <c r="E288" s="5"/>
      <c r="F288" s="1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2" x14ac:dyDescent="0.25">
      <c r="A289" s="5"/>
      <c r="B289" s="1"/>
      <c r="C289" s="5"/>
      <c r="D289" s="5"/>
      <c r="E289" s="5"/>
      <c r="F289" s="1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2" x14ac:dyDescent="0.25">
      <c r="A290" s="5"/>
      <c r="B290" s="1"/>
      <c r="C290" s="5"/>
      <c r="D290" s="5"/>
      <c r="E290" s="5"/>
      <c r="F290" s="1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2" x14ac:dyDescent="0.25">
      <c r="A291" s="5"/>
      <c r="B291" s="1"/>
      <c r="C291" s="5"/>
      <c r="D291" s="5"/>
      <c r="E291" s="5"/>
      <c r="F291" s="1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2" x14ac:dyDescent="0.25">
      <c r="A292" s="5"/>
      <c r="B292" s="1"/>
      <c r="C292" s="5"/>
      <c r="D292" s="5"/>
      <c r="E292" s="5"/>
      <c r="F292" s="1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2" x14ac:dyDescent="0.25">
      <c r="A293" s="5"/>
      <c r="B293" s="1"/>
      <c r="C293" s="5"/>
      <c r="D293" s="5"/>
      <c r="E293" s="5"/>
      <c r="F293" s="1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2" x14ac:dyDescent="0.25">
      <c r="A294" s="5"/>
      <c r="B294" s="1"/>
      <c r="C294" s="5"/>
      <c r="D294" s="5"/>
      <c r="E294" s="5"/>
      <c r="F294" s="1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2" x14ac:dyDescent="0.25">
      <c r="A295" s="5"/>
      <c r="B295" s="1"/>
      <c r="C295" s="5"/>
      <c r="D295" s="5"/>
      <c r="E295" s="5"/>
      <c r="F295" s="1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2" x14ac:dyDescent="0.25">
      <c r="A296" s="5"/>
      <c r="B296" s="1"/>
      <c r="C296" s="5"/>
      <c r="D296" s="5"/>
      <c r="E296" s="5"/>
      <c r="F296" s="1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2" x14ac:dyDescent="0.25">
      <c r="A297" s="5"/>
      <c r="B297" s="1"/>
      <c r="C297" s="5"/>
      <c r="D297" s="5"/>
      <c r="E297" s="5"/>
      <c r="F297" s="1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2" x14ac:dyDescent="0.25">
      <c r="A298" s="5"/>
      <c r="B298" s="1"/>
      <c r="C298" s="5"/>
      <c r="D298" s="5"/>
      <c r="E298" s="5"/>
      <c r="F298" s="1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2" x14ac:dyDescent="0.25">
      <c r="A299" s="5"/>
      <c r="B299" s="1"/>
      <c r="C299" s="5"/>
      <c r="D299" s="5"/>
      <c r="E299" s="5"/>
      <c r="F299" s="1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2" x14ac:dyDescent="0.25">
      <c r="A300" s="5"/>
      <c r="B300" s="1"/>
      <c r="C300" s="5"/>
      <c r="D300" s="5"/>
      <c r="E300" s="5"/>
      <c r="F300" s="1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2" x14ac:dyDescent="0.25">
      <c r="A301" s="5"/>
      <c r="B301" s="1"/>
      <c r="C301" s="5"/>
      <c r="D301" s="5"/>
      <c r="E301" s="5"/>
      <c r="F301" s="1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2" x14ac:dyDescent="0.25">
      <c r="A302" s="5"/>
      <c r="B302" s="1"/>
      <c r="C302" s="5"/>
      <c r="D302" s="5"/>
      <c r="E302" s="5"/>
      <c r="F302" s="1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2" x14ac:dyDescent="0.25">
      <c r="A303" s="5"/>
      <c r="B303" s="1"/>
      <c r="C303" s="5"/>
      <c r="D303" s="5"/>
      <c r="E303" s="5"/>
      <c r="F303" s="1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2" x14ac:dyDescent="0.25">
      <c r="A304" s="5"/>
      <c r="B304" s="1"/>
      <c r="C304" s="5"/>
      <c r="D304" s="5"/>
      <c r="E304" s="5"/>
      <c r="F304" s="1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2" x14ac:dyDescent="0.25">
      <c r="A305" s="5"/>
      <c r="B305" s="1"/>
      <c r="C305" s="5"/>
      <c r="D305" s="5"/>
      <c r="E305" s="5"/>
      <c r="F305" s="1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2" x14ac:dyDescent="0.25">
      <c r="A306" s="5"/>
      <c r="B306" s="1"/>
      <c r="C306" s="5"/>
      <c r="D306" s="5"/>
      <c r="E306" s="5"/>
      <c r="F306" s="1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2" x14ac:dyDescent="0.25">
      <c r="A307" s="5"/>
      <c r="B307" s="1"/>
      <c r="C307" s="5"/>
      <c r="D307" s="5"/>
      <c r="E307" s="5"/>
      <c r="F307" s="1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2" x14ac:dyDescent="0.25">
      <c r="A308" s="5"/>
      <c r="B308" s="1"/>
      <c r="C308" s="5"/>
      <c r="D308" s="5"/>
      <c r="E308" s="5"/>
      <c r="F308" s="1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2" x14ac:dyDescent="0.25">
      <c r="A309" s="5"/>
      <c r="B309" s="1"/>
      <c r="C309" s="5"/>
      <c r="D309" s="5"/>
      <c r="E309" s="5"/>
      <c r="F309" s="1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2" x14ac:dyDescent="0.25">
      <c r="A310" s="5"/>
      <c r="B310" s="1"/>
      <c r="C310" s="5"/>
      <c r="D310" s="5"/>
      <c r="E310" s="5"/>
      <c r="F310" s="1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2" x14ac:dyDescent="0.25">
      <c r="A311" s="5"/>
      <c r="B311" s="1"/>
      <c r="C311" s="5"/>
      <c r="D311" s="5"/>
      <c r="E311" s="5"/>
      <c r="F311" s="1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2" x14ac:dyDescent="0.25">
      <c r="A312" s="5"/>
      <c r="B312" s="1"/>
      <c r="C312" s="5"/>
      <c r="D312" s="5"/>
      <c r="E312" s="5"/>
      <c r="F312" s="1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2" x14ac:dyDescent="0.25">
      <c r="A313" s="5"/>
      <c r="B313" s="1"/>
      <c r="C313" s="5"/>
      <c r="D313" s="5"/>
      <c r="E313" s="5"/>
      <c r="F313" s="1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2" x14ac:dyDescent="0.25">
      <c r="A314" s="5"/>
      <c r="B314" s="1"/>
      <c r="C314" s="5"/>
      <c r="D314" s="5"/>
      <c r="E314" s="5"/>
      <c r="F314" s="1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2" x14ac:dyDescent="0.25">
      <c r="A315" s="5"/>
      <c r="B315" s="1"/>
      <c r="C315" s="5"/>
      <c r="D315" s="5"/>
      <c r="E315" s="5"/>
      <c r="F315" s="1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2" x14ac:dyDescent="0.25">
      <c r="A316" s="5"/>
      <c r="B316" s="1"/>
      <c r="C316" s="5"/>
      <c r="D316" s="5"/>
      <c r="E316" s="5"/>
      <c r="F316" s="1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2" x14ac:dyDescent="0.25">
      <c r="A317" s="5"/>
      <c r="B317" s="1"/>
      <c r="C317" s="5"/>
      <c r="D317" s="5"/>
      <c r="E317" s="5"/>
      <c r="F317" s="1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2" x14ac:dyDescent="0.25">
      <c r="A318" s="5"/>
      <c r="B318" s="1"/>
      <c r="C318" s="5"/>
      <c r="D318" s="5"/>
      <c r="E318" s="5"/>
      <c r="F318" s="1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2" x14ac:dyDescent="0.25">
      <c r="A319" s="5"/>
      <c r="B319" s="1"/>
      <c r="C319" s="5"/>
      <c r="D319" s="5"/>
      <c r="E319" s="5"/>
      <c r="F319" s="1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2" x14ac:dyDescent="0.25">
      <c r="A320" s="5"/>
      <c r="B320" s="1"/>
      <c r="C320" s="5"/>
      <c r="D320" s="5"/>
      <c r="E320" s="5"/>
      <c r="F320" s="1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2" x14ac:dyDescent="0.25">
      <c r="A321" s="5"/>
      <c r="B321" s="1"/>
      <c r="C321" s="5"/>
      <c r="D321" s="5"/>
      <c r="E321" s="5"/>
      <c r="F321" s="1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2" x14ac:dyDescent="0.25">
      <c r="A322" s="5"/>
      <c r="B322" s="1"/>
      <c r="C322" s="5"/>
      <c r="D322" s="5"/>
      <c r="E322" s="5"/>
      <c r="F322" s="1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2" x14ac:dyDescent="0.25">
      <c r="A323" s="5"/>
      <c r="B323" s="1"/>
      <c r="C323" s="5"/>
      <c r="D323" s="5"/>
      <c r="E323" s="5"/>
      <c r="F323" s="1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2" x14ac:dyDescent="0.25">
      <c r="A324" s="5"/>
      <c r="B324" s="1"/>
      <c r="C324" s="5"/>
      <c r="D324" s="5"/>
      <c r="E324" s="5"/>
      <c r="F324" s="1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2" x14ac:dyDescent="0.25">
      <c r="A325" s="5"/>
      <c r="B325" s="1"/>
      <c r="C325" s="5"/>
      <c r="D325" s="5"/>
      <c r="E325" s="5"/>
      <c r="F325" s="1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2" x14ac:dyDescent="0.25">
      <c r="A326" s="5"/>
      <c r="B326" s="1"/>
      <c r="C326" s="5"/>
      <c r="D326" s="5"/>
      <c r="E326" s="5"/>
      <c r="F326" s="1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2" x14ac:dyDescent="0.25">
      <c r="A327" s="5"/>
      <c r="B327" s="1"/>
      <c r="C327" s="5"/>
      <c r="D327" s="5"/>
      <c r="E327" s="5"/>
      <c r="F327" s="1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2" x14ac:dyDescent="0.25">
      <c r="A328" s="5"/>
      <c r="B328" s="1"/>
      <c r="C328" s="5"/>
      <c r="D328" s="5"/>
      <c r="E328" s="5"/>
      <c r="F328" s="1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2" x14ac:dyDescent="0.25">
      <c r="A329" s="5"/>
      <c r="B329" s="1"/>
      <c r="C329" s="5"/>
      <c r="D329" s="5"/>
      <c r="E329" s="5"/>
      <c r="F329" s="1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2" x14ac:dyDescent="0.25">
      <c r="A330" s="5"/>
      <c r="B330" s="1"/>
      <c r="C330" s="5"/>
      <c r="D330" s="5"/>
      <c r="E330" s="5"/>
      <c r="F330" s="1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2" x14ac:dyDescent="0.25">
      <c r="A331" s="5"/>
      <c r="B331" s="1"/>
      <c r="C331" s="5"/>
      <c r="D331" s="5"/>
      <c r="E331" s="5"/>
      <c r="F331" s="1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2" x14ac:dyDescent="0.25">
      <c r="A332" s="5"/>
      <c r="B332" s="1"/>
      <c r="C332" s="5"/>
      <c r="D332" s="5"/>
      <c r="E332" s="5"/>
      <c r="F332" s="1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2" x14ac:dyDescent="0.25">
      <c r="A333" s="5"/>
      <c r="B333" s="1"/>
      <c r="C333" s="5"/>
      <c r="D333" s="5"/>
      <c r="E333" s="5"/>
      <c r="F333" s="1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2" x14ac:dyDescent="0.25">
      <c r="A334" s="5"/>
      <c r="B334" s="1"/>
      <c r="C334" s="5"/>
      <c r="D334" s="5"/>
      <c r="E334" s="5"/>
      <c r="F334" s="1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2" x14ac:dyDescent="0.25">
      <c r="A335" s="5"/>
      <c r="B335" s="1"/>
      <c r="C335" s="5"/>
      <c r="D335" s="5"/>
      <c r="E335" s="5"/>
      <c r="F335" s="1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2" x14ac:dyDescent="0.25">
      <c r="A336" s="5"/>
      <c r="B336" s="1"/>
      <c r="C336" s="5"/>
      <c r="D336" s="5"/>
      <c r="E336" s="5"/>
      <c r="F336" s="1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2" x14ac:dyDescent="0.25">
      <c r="A337" s="5"/>
      <c r="B337" s="1"/>
      <c r="C337" s="5"/>
      <c r="D337" s="5"/>
      <c r="E337" s="5"/>
      <c r="F337" s="1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2" x14ac:dyDescent="0.25">
      <c r="A338" s="5"/>
      <c r="B338" s="1"/>
      <c r="C338" s="5"/>
      <c r="D338" s="5"/>
      <c r="E338" s="5"/>
      <c r="F338" s="1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2" x14ac:dyDescent="0.25">
      <c r="A339" s="5"/>
      <c r="B339" s="1"/>
      <c r="C339" s="5"/>
      <c r="D339" s="5"/>
      <c r="E339" s="5"/>
      <c r="F339" s="1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2" x14ac:dyDescent="0.25">
      <c r="A340" s="5"/>
      <c r="B340" s="1"/>
      <c r="C340" s="5"/>
      <c r="D340" s="5"/>
      <c r="E340" s="5"/>
      <c r="F340" s="1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2" x14ac:dyDescent="0.25">
      <c r="A341" s="5"/>
      <c r="B341" s="1"/>
      <c r="C341" s="5"/>
      <c r="D341" s="5"/>
      <c r="E341" s="5"/>
      <c r="F341" s="1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2" x14ac:dyDescent="0.25">
      <c r="A342" s="5"/>
      <c r="B342" s="1"/>
      <c r="C342" s="5"/>
      <c r="D342" s="5"/>
      <c r="E342" s="5"/>
      <c r="F342" s="1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2" x14ac:dyDescent="0.25">
      <c r="A343" s="5"/>
      <c r="B343" s="1"/>
      <c r="C343" s="5"/>
      <c r="D343" s="5"/>
      <c r="E343" s="5"/>
      <c r="F343" s="1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2" x14ac:dyDescent="0.25">
      <c r="A344" s="5"/>
      <c r="B344" s="1"/>
      <c r="C344" s="5"/>
      <c r="D344" s="5"/>
      <c r="E344" s="5"/>
      <c r="F344" s="1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2" x14ac:dyDescent="0.25">
      <c r="A345" s="5"/>
      <c r="B345" s="1"/>
      <c r="C345" s="5"/>
      <c r="D345" s="5"/>
      <c r="E345" s="5"/>
      <c r="F345" s="1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2" x14ac:dyDescent="0.25">
      <c r="A346" s="5"/>
      <c r="B346" s="1"/>
      <c r="C346" s="5"/>
      <c r="D346" s="5"/>
      <c r="E346" s="5"/>
      <c r="F346" s="1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2" x14ac:dyDescent="0.25">
      <c r="A347" s="5"/>
      <c r="B347" s="1"/>
      <c r="C347" s="5"/>
      <c r="D347" s="5"/>
      <c r="E347" s="5"/>
      <c r="F347" s="1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2" x14ac:dyDescent="0.25">
      <c r="A348" s="5"/>
      <c r="B348" s="1"/>
      <c r="C348" s="5"/>
      <c r="D348" s="5"/>
      <c r="E348" s="5"/>
      <c r="F348" s="1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2" x14ac:dyDescent="0.25">
      <c r="A349" s="5"/>
      <c r="B349" s="1"/>
      <c r="C349" s="5"/>
      <c r="D349" s="5"/>
      <c r="E349" s="5"/>
      <c r="F349" s="1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2" x14ac:dyDescent="0.25">
      <c r="A350" s="5"/>
      <c r="B350" s="1"/>
      <c r="C350" s="5"/>
      <c r="D350" s="5"/>
      <c r="E350" s="5"/>
      <c r="F350" s="1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2" x14ac:dyDescent="0.25">
      <c r="A351" s="5"/>
      <c r="B351" s="1"/>
      <c r="C351" s="5"/>
      <c r="D351" s="5"/>
      <c r="E351" s="5"/>
      <c r="F351" s="1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2" x14ac:dyDescent="0.25">
      <c r="A352" s="5"/>
      <c r="B352" s="1"/>
      <c r="C352" s="5"/>
      <c r="D352" s="5"/>
      <c r="E352" s="5"/>
      <c r="F352" s="1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2" x14ac:dyDescent="0.25">
      <c r="A353" s="5"/>
      <c r="B353" s="1"/>
      <c r="C353" s="5"/>
      <c r="D353" s="5"/>
      <c r="E353" s="5"/>
      <c r="F353" s="1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2" x14ac:dyDescent="0.25">
      <c r="A354" s="5"/>
      <c r="B354" s="1"/>
      <c r="C354" s="5"/>
      <c r="D354" s="5"/>
      <c r="E354" s="5"/>
      <c r="F354" s="1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2" x14ac:dyDescent="0.25">
      <c r="A355" s="5"/>
      <c r="B355" s="1"/>
      <c r="C355" s="5"/>
      <c r="D355" s="5"/>
      <c r="E355" s="5"/>
      <c r="F355" s="1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2" x14ac:dyDescent="0.25">
      <c r="A356" s="5"/>
      <c r="B356" s="1"/>
      <c r="C356" s="5"/>
      <c r="D356" s="5"/>
      <c r="E356" s="5"/>
      <c r="F356" s="1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2" x14ac:dyDescent="0.25">
      <c r="A357" s="5"/>
      <c r="B357" s="1"/>
      <c r="C357" s="5"/>
      <c r="D357" s="5"/>
      <c r="E357" s="5"/>
      <c r="F357" s="1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2" x14ac:dyDescent="0.25">
      <c r="A358" s="5"/>
      <c r="B358" s="1"/>
      <c r="C358" s="5"/>
      <c r="D358" s="5"/>
      <c r="E358" s="5"/>
      <c r="F358" s="1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2" x14ac:dyDescent="0.25">
      <c r="A359" s="5"/>
      <c r="B359" s="1"/>
      <c r="C359" s="5"/>
      <c r="D359" s="5"/>
      <c r="E359" s="5"/>
      <c r="F359" s="1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2" x14ac:dyDescent="0.25">
      <c r="A360" s="5"/>
      <c r="B360" s="1"/>
      <c r="C360" s="5"/>
      <c r="D360" s="5"/>
      <c r="E360" s="5"/>
      <c r="F360" s="1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2" x14ac:dyDescent="0.25">
      <c r="A361" s="5"/>
      <c r="B361" s="1"/>
      <c r="C361" s="5"/>
      <c r="D361" s="5"/>
      <c r="E361" s="5"/>
      <c r="F361" s="1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2" x14ac:dyDescent="0.25">
      <c r="A362" s="5"/>
      <c r="B362" s="1"/>
      <c r="C362" s="5"/>
      <c r="D362" s="5"/>
      <c r="E362" s="5"/>
      <c r="F362" s="1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2" x14ac:dyDescent="0.25">
      <c r="A363" s="5"/>
      <c r="B363" s="1"/>
      <c r="C363" s="5"/>
      <c r="D363" s="5"/>
      <c r="E363" s="5"/>
      <c r="F363" s="1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2" x14ac:dyDescent="0.25">
      <c r="A364" s="5"/>
      <c r="B364" s="1"/>
      <c r="C364" s="5"/>
      <c r="D364" s="5"/>
      <c r="E364" s="5"/>
      <c r="F364" s="1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2" x14ac:dyDescent="0.25">
      <c r="A365" s="5"/>
      <c r="B365" s="1"/>
      <c r="C365" s="5"/>
      <c r="D365" s="5"/>
      <c r="E365" s="5"/>
      <c r="F365" s="1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2" x14ac:dyDescent="0.25">
      <c r="A366" s="5"/>
      <c r="B366" s="1"/>
      <c r="C366" s="5"/>
      <c r="D366" s="5"/>
      <c r="E366" s="5"/>
      <c r="F366" s="1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2" x14ac:dyDescent="0.25">
      <c r="A367" s="5"/>
      <c r="B367" s="1"/>
      <c r="C367" s="5"/>
      <c r="D367" s="5"/>
      <c r="E367" s="5"/>
      <c r="F367" s="1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2" x14ac:dyDescent="0.25">
      <c r="A368" s="5"/>
      <c r="B368" s="1"/>
      <c r="C368" s="5"/>
      <c r="D368" s="5"/>
      <c r="E368" s="5"/>
      <c r="F368" s="1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2" x14ac:dyDescent="0.25">
      <c r="A369" s="5"/>
      <c r="B369" s="1"/>
      <c r="C369" s="5"/>
      <c r="D369" s="5"/>
      <c r="E369" s="5"/>
      <c r="F369" s="1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2" x14ac:dyDescent="0.25">
      <c r="A370" s="5"/>
      <c r="B370" s="1"/>
      <c r="C370" s="5"/>
      <c r="D370" s="5"/>
      <c r="E370" s="5"/>
      <c r="F370" s="1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2" x14ac:dyDescent="0.25">
      <c r="A371" s="5"/>
      <c r="B371" s="1"/>
      <c r="C371" s="5"/>
      <c r="D371" s="5"/>
      <c r="E371" s="5"/>
      <c r="F371" s="1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2" x14ac:dyDescent="0.25">
      <c r="A372" s="5"/>
      <c r="B372" s="1"/>
      <c r="C372" s="5"/>
      <c r="D372" s="5"/>
      <c r="E372" s="5"/>
      <c r="F372" s="1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2" x14ac:dyDescent="0.25">
      <c r="A373" s="5"/>
      <c r="B373" s="1"/>
      <c r="C373" s="5"/>
      <c r="D373" s="5"/>
      <c r="E373" s="5"/>
      <c r="F373" s="1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2" x14ac:dyDescent="0.25">
      <c r="A374" s="5"/>
      <c r="B374" s="1"/>
      <c r="C374" s="5"/>
      <c r="D374" s="5"/>
      <c r="E374" s="5"/>
      <c r="F374" s="1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2" x14ac:dyDescent="0.25">
      <c r="A375" s="5"/>
      <c r="B375" s="1"/>
      <c r="C375" s="5"/>
      <c r="D375" s="5"/>
      <c r="E375" s="5"/>
      <c r="F375" s="1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2" x14ac:dyDescent="0.25">
      <c r="A376" s="5"/>
      <c r="B376" s="1"/>
      <c r="C376" s="5"/>
      <c r="D376" s="5"/>
      <c r="E376" s="5"/>
      <c r="F376" s="1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2" x14ac:dyDescent="0.25">
      <c r="A377" s="5"/>
      <c r="B377" s="1"/>
      <c r="C377" s="5"/>
      <c r="D377" s="5"/>
      <c r="E377" s="5"/>
      <c r="F377" s="1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2" x14ac:dyDescent="0.25">
      <c r="A378" s="5"/>
      <c r="B378" s="1"/>
      <c r="C378" s="5"/>
      <c r="D378" s="5"/>
      <c r="E378" s="5"/>
      <c r="F378" s="1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2" x14ac:dyDescent="0.25">
      <c r="A379" s="5"/>
      <c r="B379" s="1"/>
      <c r="C379" s="5"/>
      <c r="D379" s="5"/>
      <c r="E379" s="5"/>
      <c r="F379" s="1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2" x14ac:dyDescent="0.25">
      <c r="A380" s="5"/>
      <c r="B380" s="1"/>
      <c r="C380" s="5"/>
      <c r="D380" s="5"/>
      <c r="E380" s="5"/>
      <c r="F380" s="1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2" x14ac:dyDescent="0.25">
      <c r="A381" s="5"/>
      <c r="B381" s="1"/>
      <c r="C381" s="5"/>
      <c r="D381" s="5"/>
      <c r="E381" s="5"/>
      <c r="F381" s="1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2" x14ac:dyDescent="0.25">
      <c r="A382" s="5"/>
      <c r="B382" s="1"/>
      <c r="C382" s="5"/>
      <c r="D382" s="5"/>
      <c r="E382" s="5"/>
      <c r="F382" s="1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2" x14ac:dyDescent="0.25">
      <c r="A383" s="5"/>
      <c r="B383" s="1"/>
      <c r="C383" s="5"/>
      <c r="D383" s="5"/>
      <c r="E383" s="5"/>
      <c r="F383" s="1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2" x14ac:dyDescent="0.25">
      <c r="A384" s="5"/>
      <c r="B384" s="1"/>
      <c r="C384" s="5"/>
      <c r="D384" s="5"/>
      <c r="E384" s="5"/>
      <c r="F384" s="1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2" x14ac:dyDescent="0.25">
      <c r="A385" s="5"/>
      <c r="B385" s="1"/>
      <c r="C385" s="5"/>
      <c r="D385" s="5"/>
      <c r="E385" s="5"/>
      <c r="F385" s="1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2" x14ac:dyDescent="0.25">
      <c r="A386" s="5"/>
      <c r="B386" s="1"/>
      <c r="C386" s="5"/>
      <c r="D386" s="5"/>
      <c r="E386" s="5"/>
      <c r="F386" s="1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2" x14ac:dyDescent="0.25">
      <c r="A387" s="5"/>
      <c r="B387" s="1"/>
      <c r="C387" s="5"/>
      <c r="D387" s="5"/>
      <c r="E387" s="5"/>
      <c r="F387" s="1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2" x14ac:dyDescent="0.25">
      <c r="A388" s="5"/>
      <c r="B388" s="1"/>
      <c r="C388" s="5"/>
      <c r="D388" s="5"/>
      <c r="E388" s="5"/>
      <c r="F388" s="1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2" x14ac:dyDescent="0.25">
      <c r="A389" s="5"/>
      <c r="B389" s="1"/>
      <c r="C389" s="5"/>
      <c r="D389" s="5"/>
      <c r="E389" s="5"/>
      <c r="F389" s="1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2" x14ac:dyDescent="0.25">
      <c r="A390" s="5"/>
      <c r="B390" s="1"/>
      <c r="C390" s="5"/>
      <c r="D390" s="5"/>
      <c r="E390" s="5"/>
      <c r="F390" s="1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2" x14ac:dyDescent="0.25">
      <c r="A391" s="5"/>
      <c r="B391" s="1"/>
      <c r="C391" s="5"/>
      <c r="D391" s="5"/>
      <c r="E391" s="5"/>
      <c r="F391" s="1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2" x14ac:dyDescent="0.25">
      <c r="A392" s="5"/>
      <c r="B392" s="1"/>
      <c r="C392" s="5"/>
      <c r="D392" s="5"/>
      <c r="E392" s="5"/>
      <c r="F392" s="1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2" x14ac:dyDescent="0.25">
      <c r="A393" s="5"/>
      <c r="B393" s="1"/>
      <c r="C393" s="5"/>
      <c r="D393" s="5"/>
      <c r="E393" s="5"/>
      <c r="F393" s="1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2" x14ac:dyDescent="0.25">
      <c r="A394" s="5"/>
      <c r="B394" s="1"/>
      <c r="C394" s="5"/>
      <c r="D394" s="5"/>
      <c r="E394" s="5"/>
      <c r="F394" s="1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2" x14ac:dyDescent="0.25">
      <c r="A395" s="5"/>
      <c r="B395" s="1"/>
      <c r="C395" s="5"/>
      <c r="D395" s="5"/>
      <c r="E395" s="5"/>
      <c r="F395" s="1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2" x14ac:dyDescent="0.25">
      <c r="A396" s="5"/>
      <c r="B396" s="1"/>
      <c r="C396" s="5"/>
      <c r="D396" s="5"/>
      <c r="E396" s="5"/>
      <c r="F396" s="1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2" x14ac:dyDescent="0.25">
      <c r="A397" s="5"/>
      <c r="B397" s="1"/>
      <c r="C397" s="5"/>
      <c r="D397" s="5"/>
      <c r="E397" s="5"/>
      <c r="F397" s="1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2" x14ac:dyDescent="0.25">
      <c r="A398" s="5"/>
      <c r="B398" s="1"/>
      <c r="C398" s="5"/>
      <c r="D398" s="5"/>
      <c r="E398" s="5"/>
      <c r="F398" s="1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2" x14ac:dyDescent="0.25">
      <c r="A399" s="5"/>
      <c r="B399" s="1"/>
      <c r="C399" s="5"/>
      <c r="D399" s="5"/>
      <c r="E399" s="5"/>
      <c r="F399" s="1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2" x14ac:dyDescent="0.25">
      <c r="A400" s="5"/>
      <c r="B400" s="1"/>
      <c r="C400" s="5"/>
      <c r="D400" s="5"/>
      <c r="E400" s="5"/>
      <c r="F400" s="1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2" x14ac:dyDescent="0.25">
      <c r="A401" s="5"/>
      <c r="B401" s="1"/>
      <c r="C401" s="5"/>
      <c r="D401" s="5"/>
      <c r="E401" s="5"/>
      <c r="F401" s="1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2" x14ac:dyDescent="0.25">
      <c r="A402" s="5"/>
      <c r="B402" s="1"/>
      <c r="C402" s="5"/>
      <c r="D402" s="5"/>
      <c r="E402" s="5"/>
      <c r="F402" s="1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2" x14ac:dyDescent="0.25">
      <c r="A403" s="5"/>
      <c r="B403" s="1"/>
      <c r="C403" s="5"/>
      <c r="D403" s="5"/>
      <c r="E403" s="5"/>
      <c r="F403" s="1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2" x14ac:dyDescent="0.25">
      <c r="A404" s="5"/>
      <c r="B404" s="1"/>
      <c r="C404" s="5"/>
      <c r="D404" s="5"/>
      <c r="E404" s="5"/>
      <c r="F404" s="1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2" x14ac:dyDescent="0.25">
      <c r="A405" s="5"/>
      <c r="B405" s="1"/>
      <c r="C405" s="5"/>
      <c r="D405" s="5"/>
      <c r="E405" s="5"/>
      <c r="F405" s="1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2" x14ac:dyDescent="0.25">
      <c r="A406" s="5"/>
      <c r="B406" s="1"/>
      <c r="C406" s="5"/>
      <c r="D406" s="5"/>
      <c r="E406" s="5"/>
      <c r="F406" s="1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2" x14ac:dyDescent="0.25">
      <c r="A407" s="5"/>
      <c r="B407" s="1"/>
      <c r="C407" s="5"/>
      <c r="D407" s="5"/>
      <c r="E407" s="5"/>
      <c r="F407" s="1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2" x14ac:dyDescent="0.25">
      <c r="A408" s="5"/>
      <c r="B408" s="1"/>
      <c r="C408" s="5"/>
      <c r="D408" s="5"/>
      <c r="E408" s="5"/>
      <c r="F408" s="1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2" x14ac:dyDescent="0.25">
      <c r="A409" s="5"/>
      <c r="B409" s="1"/>
      <c r="C409" s="5"/>
      <c r="D409" s="5"/>
      <c r="E409" s="5"/>
      <c r="F409" s="1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2" x14ac:dyDescent="0.25">
      <c r="A410" s="5"/>
      <c r="B410" s="1"/>
      <c r="C410" s="5"/>
      <c r="D410" s="5"/>
      <c r="E410" s="5"/>
      <c r="F410" s="1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2" x14ac:dyDescent="0.25">
      <c r="A411" s="5"/>
      <c r="B411" s="1"/>
      <c r="C411" s="5"/>
      <c r="D411" s="5"/>
      <c r="E411" s="5"/>
      <c r="F411" s="1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2" x14ac:dyDescent="0.25">
      <c r="A412" s="5"/>
      <c r="B412" s="1"/>
      <c r="C412" s="5"/>
      <c r="D412" s="5"/>
      <c r="E412" s="5"/>
      <c r="F412" s="1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2" x14ac:dyDescent="0.25">
      <c r="A413" s="5"/>
      <c r="B413" s="1"/>
      <c r="C413" s="5"/>
      <c r="D413" s="5"/>
      <c r="E413" s="5"/>
      <c r="F413" s="1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2" x14ac:dyDescent="0.25">
      <c r="A414" s="5"/>
      <c r="B414" s="1"/>
      <c r="C414" s="5"/>
      <c r="D414" s="5"/>
      <c r="E414" s="5"/>
      <c r="F414" s="1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2" x14ac:dyDescent="0.25">
      <c r="A415" s="5"/>
      <c r="B415" s="1"/>
      <c r="C415" s="5"/>
      <c r="D415" s="5"/>
      <c r="E415" s="5"/>
      <c r="F415" s="1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2" x14ac:dyDescent="0.25">
      <c r="A416" s="5"/>
      <c r="B416" s="1"/>
      <c r="C416" s="5"/>
      <c r="D416" s="5"/>
      <c r="E416" s="5"/>
      <c r="F416" s="1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2" x14ac:dyDescent="0.25">
      <c r="A417" s="5"/>
      <c r="B417" s="1"/>
      <c r="C417" s="5"/>
      <c r="D417" s="5"/>
      <c r="E417" s="5"/>
      <c r="F417" s="1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2" x14ac:dyDescent="0.25">
      <c r="A418" s="5"/>
      <c r="B418" s="1"/>
      <c r="C418" s="5"/>
      <c r="D418" s="5"/>
      <c r="E418" s="5"/>
      <c r="F418" s="1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2" x14ac:dyDescent="0.25">
      <c r="A419" s="5"/>
      <c r="B419" s="1"/>
      <c r="C419" s="5"/>
      <c r="D419" s="5"/>
      <c r="E419" s="5"/>
      <c r="F419" s="1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2" x14ac:dyDescent="0.25">
      <c r="A420" s="5"/>
      <c r="B420" s="1"/>
      <c r="C420" s="5"/>
      <c r="D420" s="5"/>
      <c r="E420" s="5"/>
      <c r="F420" s="1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2" x14ac:dyDescent="0.25">
      <c r="A421" s="5"/>
      <c r="B421" s="1"/>
      <c r="C421" s="5"/>
      <c r="D421" s="5"/>
      <c r="E421" s="5"/>
      <c r="F421" s="1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2" x14ac:dyDescent="0.25">
      <c r="A422" s="5"/>
      <c r="B422" s="1"/>
      <c r="C422" s="5"/>
      <c r="D422" s="5"/>
      <c r="E422" s="5"/>
      <c r="F422" s="1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2" x14ac:dyDescent="0.25">
      <c r="A423" s="5"/>
      <c r="B423" s="1"/>
      <c r="C423" s="5"/>
      <c r="D423" s="5"/>
      <c r="E423" s="5"/>
      <c r="F423" s="1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2" x14ac:dyDescent="0.25">
      <c r="A424" s="5"/>
      <c r="B424" s="1"/>
      <c r="C424" s="5"/>
      <c r="D424" s="5"/>
      <c r="E424" s="5"/>
      <c r="F424" s="1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2" x14ac:dyDescent="0.25">
      <c r="A425" s="5"/>
      <c r="B425" s="1"/>
      <c r="C425" s="5"/>
      <c r="D425" s="5"/>
      <c r="E425" s="5"/>
      <c r="F425" s="1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2" x14ac:dyDescent="0.25">
      <c r="A426" s="5"/>
      <c r="B426" s="1"/>
      <c r="C426" s="5"/>
      <c r="D426" s="5"/>
      <c r="E426" s="5"/>
      <c r="F426" s="1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2" x14ac:dyDescent="0.25">
      <c r="A427" s="5"/>
      <c r="B427" s="1"/>
      <c r="C427" s="5"/>
      <c r="D427" s="5"/>
      <c r="E427" s="5"/>
      <c r="F427" s="1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2" x14ac:dyDescent="0.25">
      <c r="A428" s="5"/>
      <c r="B428" s="1"/>
      <c r="C428" s="5"/>
      <c r="D428" s="5"/>
      <c r="E428" s="5"/>
      <c r="F428" s="1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2" x14ac:dyDescent="0.25">
      <c r="A429" s="5"/>
      <c r="B429" s="1"/>
      <c r="C429" s="5"/>
      <c r="D429" s="5"/>
      <c r="E429" s="5"/>
      <c r="F429" s="1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2" x14ac:dyDescent="0.25">
      <c r="A430" s="5"/>
      <c r="B430" s="1"/>
      <c r="C430" s="5"/>
      <c r="D430" s="5"/>
      <c r="E430" s="5"/>
      <c r="F430" s="1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2" x14ac:dyDescent="0.25">
      <c r="A431" s="5"/>
      <c r="B431" s="1"/>
      <c r="C431" s="5"/>
      <c r="D431" s="5"/>
      <c r="E431" s="5"/>
      <c r="F431" s="1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2" x14ac:dyDescent="0.25">
      <c r="A432" s="5"/>
      <c r="B432" s="1"/>
      <c r="C432" s="5"/>
      <c r="D432" s="5"/>
      <c r="E432" s="5"/>
      <c r="F432" s="1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2" x14ac:dyDescent="0.25">
      <c r="A433" s="5"/>
      <c r="B433" s="1"/>
      <c r="C433" s="5"/>
      <c r="D433" s="5"/>
      <c r="E433" s="5"/>
      <c r="F433" s="1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2" x14ac:dyDescent="0.25">
      <c r="A434" s="5"/>
      <c r="B434" s="1"/>
      <c r="C434" s="5"/>
      <c r="D434" s="5"/>
      <c r="E434" s="5"/>
      <c r="F434" s="1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2" x14ac:dyDescent="0.25">
      <c r="A435" s="5"/>
      <c r="B435" s="1"/>
      <c r="C435" s="5"/>
      <c r="D435" s="5"/>
      <c r="E435" s="5"/>
      <c r="F435" s="1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2" x14ac:dyDescent="0.25">
      <c r="A436" s="5"/>
      <c r="B436" s="1"/>
      <c r="C436" s="5"/>
      <c r="D436" s="5"/>
      <c r="E436" s="5"/>
      <c r="F436" s="1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2" x14ac:dyDescent="0.25">
      <c r="A437" s="5"/>
      <c r="B437" s="1"/>
      <c r="C437" s="5"/>
      <c r="D437" s="5"/>
      <c r="E437" s="5"/>
      <c r="F437" s="1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2" x14ac:dyDescent="0.25">
      <c r="A438" s="5"/>
      <c r="B438" s="1"/>
      <c r="C438" s="5"/>
      <c r="D438" s="5"/>
      <c r="E438" s="5"/>
      <c r="F438" s="1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2" x14ac:dyDescent="0.25">
      <c r="A439" s="5"/>
      <c r="B439" s="1"/>
      <c r="C439" s="5"/>
      <c r="D439" s="5"/>
      <c r="E439" s="5"/>
      <c r="F439" s="1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2" x14ac:dyDescent="0.25">
      <c r="A440" s="5"/>
      <c r="B440" s="1"/>
      <c r="C440" s="5"/>
      <c r="D440" s="5"/>
      <c r="E440" s="5"/>
      <c r="F440" s="1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2" x14ac:dyDescent="0.25">
      <c r="A441" s="5"/>
      <c r="B441" s="1"/>
      <c r="C441" s="5"/>
      <c r="D441" s="5"/>
      <c r="E441" s="5"/>
      <c r="F441" s="1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2" x14ac:dyDescent="0.25">
      <c r="A442" s="5"/>
      <c r="B442" s="1"/>
      <c r="C442" s="5"/>
      <c r="D442" s="5"/>
      <c r="E442" s="5"/>
      <c r="F442" s="1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2" x14ac:dyDescent="0.25">
      <c r="A443" s="5"/>
      <c r="B443" s="1"/>
      <c r="C443" s="5"/>
      <c r="D443" s="5"/>
      <c r="E443" s="5"/>
      <c r="F443" s="1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2" x14ac:dyDescent="0.25">
      <c r="A444" s="5"/>
      <c r="B444" s="1"/>
      <c r="C444" s="5"/>
      <c r="D444" s="5"/>
      <c r="E444" s="5"/>
      <c r="F444" s="1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2" x14ac:dyDescent="0.25">
      <c r="A445" s="5"/>
      <c r="B445" s="1"/>
      <c r="C445" s="5"/>
      <c r="D445" s="5"/>
      <c r="E445" s="5"/>
      <c r="F445" s="1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2" x14ac:dyDescent="0.25">
      <c r="A446" s="5"/>
      <c r="B446" s="1"/>
      <c r="C446" s="5"/>
      <c r="D446" s="5"/>
      <c r="E446" s="5"/>
      <c r="F446" s="1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2" x14ac:dyDescent="0.25">
      <c r="A447" s="5"/>
      <c r="B447" s="1"/>
      <c r="C447" s="5"/>
      <c r="D447" s="5"/>
      <c r="E447" s="5"/>
      <c r="F447" s="1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2" x14ac:dyDescent="0.25">
      <c r="A448" s="5"/>
      <c r="B448" s="1"/>
      <c r="C448" s="5"/>
      <c r="D448" s="5"/>
      <c r="E448" s="5"/>
      <c r="F448" s="1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2" x14ac:dyDescent="0.25">
      <c r="A449" s="5"/>
      <c r="B449" s="1"/>
      <c r="C449" s="5"/>
      <c r="D449" s="5"/>
      <c r="E449" s="5"/>
      <c r="F449" s="1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2" x14ac:dyDescent="0.25">
      <c r="A450" s="5"/>
      <c r="B450" s="1"/>
      <c r="C450" s="5"/>
      <c r="D450" s="5"/>
      <c r="E450" s="5"/>
      <c r="F450" s="1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2" x14ac:dyDescent="0.25">
      <c r="A451" s="5"/>
      <c r="B451" s="1"/>
      <c r="C451" s="5"/>
      <c r="D451" s="5"/>
      <c r="E451" s="5"/>
      <c r="F451" s="1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2" x14ac:dyDescent="0.25">
      <c r="A452" s="5"/>
      <c r="B452" s="1"/>
      <c r="C452" s="5"/>
      <c r="D452" s="5"/>
      <c r="E452" s="5"/>
      <c r="F452" s="1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2" x14ac:dyDescent="0.25">
      <c r="A453" s="5"/>
      <c r="B453" s="1"/>
      <c r="C453" s="5"/>
      <c r="D453" s="5"/>
      <c r="E453" s="5"/>
      <c r="F453" s="1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2" x14ac:dyDescent="0.25">
      <c r="A454" s="5"/>
      <c r="B454" s="1"/>
      <c r="C454" s="5"/>
      <c r="D454" s="5"/>
      <c r="E454" s="5"/>
      <c r="F454" s="1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2" x14ac:dyDescent="0.25">
      <c r="A455" s="5"/>
      <c r="B455" s="1"/>
      <c r="C455" s="5"/>
      <c r="D455" s="5"/>
      <c r="E455" s="5"/>
      <c r="F455" s="1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2" x14ac:dyDescent="0.25">
      <c r="A456" s="5"/>
      <c r="B456" s="1"/>
      <c r="C456" s="5"/>
      <c r="D456" s="5"/>
      <c r="E456" s="5"/>
      <c r="F456" s="1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2" x14ac:dyDescent="0.25">
      <c r="A457" s="5"/>
      <c r="B457" s="1"/>
      <c r="C457" s="5"/>
      <c r="D457" s="5"/>
      <c r="E457" s="5"/>
      <c r="F457" s="1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2" x14ac:dyDescent="0.25">
      <c r="A458" s="5"/>
      <c r="B458" s="1"/>
      <c r="C458" s="5"/>
      <c r="D458" s="5"/>
      <c r="E458" s="5"/>
      <c r="F458" s="1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2" x14ac:dyDescent="0.25">
      <c r="A459" s="5"/>
      <c r="B459" s="1"/>
      <c r="C459" s="5"/>
      <c r="D459" s="5"/>
      <c r="E459" s="5"/>
      <c r="F459" s="1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2" x14ac:dyDescent="0.25">
      <c r="A460" s="5"/>
      <c r="B460" s="1"/>
      <c r="C460" s="5"/>
      <c r="D460" s="5"/>
      <c r="E460" s="5"/>
      <c r="F460" s="1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2" x14ac:dyDescent="0.25">
      <c r="A461" s="5"/>
      <c r="B461" s="1"/>
      <c r="C461" s="5"/>
      <c r="D461" s="5"/>
      <c r="E461" s="5"/>
      <c r="F461" s="1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2" x14ac:dyDescent="0.25">
      <c r="A462" s="5"/>
      <c r="B462" s="1"/>
      <c r="C462" s="5"/>
      <c r="D462" s="5"/>
      <c r="E462" s="5"/>
      <c r="F462" s="1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2" x14ac:dyDescent="0.25">
      <c r="A463" s="5"/>
      <c r="B463" s="1"/>
      <c r="C463" s="5"/>
      <c r="D463" s="5"/>
      <c r="E463" s="5"/>
      <c r="F463" s="1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2" x14ac:dyDescent="0.25">
      <c r="A464" s="5"/>
      <c r="B464" s="1"/>
      <c r="C464" s="5"/>
      <c r="D464" s="5"/>
      <c r="E464" s="5"/>
      <c r="F464" s="1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2" x14ac:dyDescent="0.25">
      <c r="A465" s="5"/>
      <c r="B465" s="1"/>
      <c r="C465" s="5"/>
      <c r="D465" s="5"/>
      <c r="E465" s="5"/>
      <c r="F465" s="1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2" x14ac:dyDescent="0.25">
      <c r="A466" s="5"/>
      <c r="B466" s="1"/>
      <c r="C466" s="5"/>
      <c r="D466" s="5"/>
      <c r="E466" s="5"/>
      <c r="F466" s="1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2" x14ac:dyDescent="0.25">
      <c r="A467" s="5"/>
      <c r="B467" s="1"/>
      <c r="C467" s="5"/>
      <c r="D467" s="5"/>
      <c r="E467" s="5"/>
      <c r="F467" s="1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2" x14ac:dyDescent="0.25">
      <c r="A468" s="5"/>
      <c r="B468" s="1"/>
      <c r="C468" s="5"/>
      <c r="D468" s="5"/>
      <c r="E468" s="5"/>
      <c r="F468" s="1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2" x14ac:dyDescent="0.25">
      <c r="A469" s="5"/>
      <c r="B469" s="1"/>
      <c r="C469" s="5"/>
      <c r="D469" s="5"/>
      <c r="E469" s="5"/>
      <c r="F469" s="1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2" x14ac:dyDescent="0.25">
      <c r="A470" s="5"/>
      <c r="B470" s="1"/>
      <c r="C470" s="5"/>
      <c r="D470" s="5"/>
      <c r="E470" s="5"/>
      <c r="F470" s="1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2" x14ac:dyDescent="0.25">
      <c r="A471" s="5"/>
      <c r="B471" s="1"/>
      <c r="C471" s="5"/>
      <c r="D471" s="5"/>
      <c r="E471" s="5"/>
      <c r="F471" s="1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2" x14ac:dyDescent="0.25">
      <c r="A472" s="5"/>
      <c r="B472" s="1"/>
      <c r="C472" s="5"/>
      <c r="D472" s="5"/>
      <c r="E472" s="5"/>
      <c r="F472" s="1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2" x14ac:dyDescent="0.25">
      <c r="A473" s="5"/>
      <c r="B473" s="1"/>
      <c r="C473" s="5"/>
      <c r="D473" s="5"/>
      <c r="E473" s="5"/>
      <c r="F473" s="1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2" x14ac:dyDescent="0.25">
      <c r="A474" s="5"/>
      <c r="B474" s="1"/>
      <c r="C474" s="5"/>
      <c r="D474" s="5"/>
      <c r="E474" s="5"/>
      <c r="F474" s="1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2" x14ac:dyDescent="0.25">
      <c r="A475" s="5"/>
      <c r="B475" s="1"/>
      <c r="C475" s="5"/>
      <c r="D475" s="5"/>
      <c r="E475" s="5"/>
      <c r="F475" s="1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2" x14ac:dyDescent="0.25">
      <c r="A476" s="5"/>
      <c r="B476" s="1"/>
      <c r="C476" s="5"/>
      <c r="D476" s="5"/>
      <c r="E476" s="5"/>
      <c r="F476" s="1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2" x14ac:dyDescent="0.25">
      <c r="A477" s="5"/>
      <c r="B477" s="1"/>
      <c r="C477" s="5"/>
      <c r="D477" s="5"/>
      <c r="E477" s="5"/>
      <c r="F477" s="1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2" x14ac:dyDescent="0.25">
      <c r="A478" s="5"/>
      <c r="B478" s="1"/>
      <c r="C478" s="5"/>
      <c r="D478" s="5"/>
      <c r="E478" s="5"/>
      <c r="F478" s="1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2" x14ac:dyDescent="0.25">
      <c r="A479" s="5"/>
      <c r="B479" s="1"/>
      <c r="C479" s="5"/>
      <c r="D479" s="5"/>
      <c r="E479" s="5"/>
      <c r="F479" s="1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2" x14ac:dyDescent="0.25">
      <c r="A480" s="5"/>
      <c r="B480" s="1"/>
      <c r="C480" s="5"/>
      <c r="D480" s="5"/>
      <c r="E480" s="5"/>
      <c r="F480" s="1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2" x14ac:dyDescent="0.25">
      <c r="A481" s="5"/>
      <c r="B481" s="1"/>
      <c r="C481" s="5"/>
      <c r="D481" s="5"/>
      <c r="E481" s="5"/>
      <c r="F481" s="1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2" x14ac:dyDescent="0.25">
      <c r="A482" s="5"/>
      <c r="B482" s="1"/>
      <c r="C482" s="5"/>
      <c r="D482" s="5"/>
      <c r="E482" s="5"/>
      <c r="F482" s="1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2" x14ac:dyDescent="0.25">
      <c r="A483" s="5"/>
      <c r="B483" s="1"/>
      <c r="C483" s="5"/>
      <c r="D483" s="5"/>
      <c r="E483" s="5"/>
      <c r="F483" s="1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2" x14ac:dyDescent="0.25">
      <c r="A484" s="5"/>
      <c r="B484" s="1"/>
      <c r="C484" s="5"/>
      <c r="D484" s="5"/>
      <c r="E484" s="5"/>
      <c r="F484" s="1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2" x14ac:dyDescent="0.25">
      <c r="A485" s="5"/>
      <c r="B485" s="1"/>
      <c r="C485" s="5"/>
      <c r="D485" s="5"/>
      <c r="E485" s="5"/>
      <c r="F485" s="1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2" x14ac:dyDescent="0.25">
      <c r="A486" s="5"/>
      <c r="B486" s="1"/>
      <c r="C486" s="5"/>
      <c r="D486" s="5"/>
      <c r="E486" s="5"/>
      <c r="F486" s="1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2" x14ac:dyDescent="0.25">
      <c r="A487" s="5"/>
      <c r="B487" s="1"/>
      <c r="C487" s="5"/>
      <c r="D487" s="5"/>
      <c r="E487" s="5"/>
      <c r="F487" s="1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2" x14ac:dyDescent="0.25">
      <c r="A488" s="5"/>
      <c r="B488" s="1"/>
      <c r="C488" s="5"/>
      <c r="D488" s="5"/>
      <c r="E488" s="5"/>
      <c r="F488" s="1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2" x14ac:dyDescent="0.25">
      <c r="A489" s="5"/>
      <c r="B489" s="1"/>
      <c r="C489" s="5"/>
      <c r="D489" s="5"/>
      <c r="E489" s="5"/>
      <c r="F489" s="1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2" x14ac:dyDescent="0.25">
      <c r="A490" s="5"/>
      <c r="B490" s="1"/>
      <c r="C490" s="5"/>
      <c r="D490" s="5"/>
      <c r="E490" s="5"/>
      <c r="F490" s="1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2" x14ac:dyDescent="0.25">
      <c r="A491" s="5"/>
      <c r="B491" s="1"/>
      <c r="C491" s="5"/>
      <c r="D491" s="5"/>
      <c r="E491" s="5"/>
      <c r="F491" s="1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2" x14ac:dyDescent="0.25">
      <c r="A492" s="5"/>
      <c r="B492" s="1"/>
      <c r="C492" s="5"/>
      <c r="D492" s="5"/>
      <c r="E492" s="5"/>
      <c r="F492" s="1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2" x14ac:dyDescent="0.25">
      <c r="A493" s="5"/>
      <c r="B493" s="1"/>
      <c r="C493" s="5"/>
      <c r="D493" s="5"/>
      <c r="E493" s="5"/>
      <c r="F493" s="1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2" x14ac:dyDescent="0.25">
      <c r="A494" s="5"/>
      <c r="B494" s="1"/>
      <c r="C494" s="5"/>
      <c r="D494" s="5"/>
      <c r="E494" s="5"/>
      <c r="F494" s="1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2" x14ac:dyDescent="0.25">
      <c r="A495" s="5"/>
      <c r="B495" s="1"/>
      <c r="C495" s="5"/>
      <c r="D495" s="5"/>
      <c r="E495" s="5"/>
      <c r="F495" s="1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2" x14ac:dyDescent="0.25">
      <c r="A496" s="5"/>
      <c r="B496" s="1"/>
      <c r="C496" s="5"/>
      <c r="D496" s="5"/>
      <c r="E496" s="5"/>
      <c r="F496" s="1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2" x14ac:dyDescent="0.25">
      <c r="A497" s="5"/>
      <c r="B497" s="1"/>
      <c r="C497" s="5"/>
      <c r="D497" s="5"/>
      <c r="E497" s="5"/>
      <c r="F497" s="1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2" x14ac:dyDescent="0.25">
      <c r="A498" s="5"/>
      <c r="B498" s="1"/>
      <c r="C498" s="5"/>
      <c r="D498" s="5"/>
      <c r="E498" s="5"/>
      <c r="F498" s="1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2" x14ac:dyDescent="0.25">
      <c r="A499" s="5"/>
      <c r="B499" s="1"/>
      <c r="C499" s="5"/>
      <c r="D499" s="5"/>
      <c r="E499" s="5"/>
      <c r="F499" s="1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2" x14ac:dyDescent="0.25">
      <c r="A500" s="5"/>
      <c r="B500" s="1"/>
      <c r="C500" s="5"/>
      <c r="D500" s="5"/>
      <c r="E500" s="5"/>
      <c r="F500" s="1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2" x14ac:dyDescent="0.25">
      <c r="A501" s="5"/>
      <c r="B501" s="1"/>
      <c r="C501" s="5"/>
      <c r="D501" s="5"/>
      <c r="E501" s="5"/>
      <c r="F501" s="1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2" x14ac:dyDescent="0.25">
      <c r="A502" s="5"/>
      <c r="B502" s="1"/>
      <c r="C502" s="5"/>
      <c r="D502" s="5"/>
      <c r="E502" s="5"/>
      <c r="F502" s="1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2" x14ac:dyDescent="0.25">
      <c r="A503" s="5"/>
      <c r="B503" s="1"/>
      <c r="C503" s="5"/>
      <c r="D503" s="5"/>
      <c r="E503" s="5"/>
      <c r="F503" s="1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2" x14ac:dyDescent="0.25">
      <c r="A504" s="5"/>
      <c r="B504" s="1"/>
      <c r="C504" s="5"/>
      <c r="D504" s="5"/>
      <c r="E504" s="5"/>
      <c r="F504" s="1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2" x14ac:dyDescent="0.25">
      <c r="A505" s="5"/>
      <c r="B505" s="1"/>
      <c r="C505" s="5"/>
      <c r="D505" s="5"/>
      <c r="E505" s="5"/>
      <c r="F505" s="1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2" x14ac:dyDescent="0.25">
      <c r="A506" s="5"/>
      <c r="B506" s="1"/>
      <c r="C506" s="5"/>
      <c r="D506" s="5"/>
      <c r="E506" s="5"/>
      <c r="F506" s="1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2" x14ac:dyDescent="0.25">
      <c r="A507" s="5"/>
      <c r="B507" s="1"/>
      <c r="C507" s="5"/>
      <c r="D507" s="5"/>
      <c r="E507" s="5"/>
      <c r="F507" s="1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2" x14ac:dyDescent="0.25">
      <c r="A508" s="5"/>
      <c r="B508" s="1"/>
      <c r="C508" s="5"/>
      <c r="D508" s="5"/>
      <c r="E508" s="5"/>
      <c r="F508" s="1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2" x14ac:dyDescent="0.25">
      <c r="A509" s="5"/>
      <c r="B509" s="1"/>
      <c r="C509" s="5"/>
      <c r="D509" s="5"/>
      <c r="E509" s="5"/>
      <c r="F509" s="1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2" x14ac:dyDescent="0.25">
      <c r="A510" s="5"/>
      <c r="B510" s="1"/>
      <c r="C510" s="5"/>
      <c r="D510" s="5"/>
      <c r="E510" s="5"/>
      <c r="F510" s="1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2" x14ac:dyDescent="0.25">
      <c r="A511" s="5"/>
      <c r="B511" s="1"/>
      <c r="C511" s="5"/>
      <c r="D511" s="5"/>
      <c r="E511" s="5"/>
      <c r="F511" s="1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2" x14ac:dyDescent="0.25">
      <c r="A512" s="5"/>
      <c r="B512" s="1"/>
      <c r="C512" s="5"/>
      <c r="D512" s="5"/>
      <c r="E512" s="5"/>
      <c r="F512" s="1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2" x14ac:dyDescent="0.25">
      <c r="A513" s="5"/>
      <c r="B513" s="1"/>
      <c r="C513" s="5"/>
      <c r="D513" s="5"/>
      <c r="E513" s="5"/>
      <c r="F513" s="1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2" x14ac:dyDescent="0.25">
      <c r="A514" s="5"/>
      <c r="B514" s="1"/>
      <c r="C514" s="5"/>
      <c r="D514" s="5"/>
      <c r="E514" s="5"/>
      <c r="F514" s="1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2" x14ac:dyDescent="0.25">
      <c r="A515" s="5"/>
      <c r="B515" s="1"/>
      <c r="C515" s="5"/>
      <c r="D515" s="5"/>
      <c r="E515" s="5"/>
      <c r="F515" s="1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2" x14ac:dyDescent="0.25">
      <c r="A516" s="5"/>
      <c r="B516" s="1"/>
      <c r="C516" s="5"/>
      <c r="D516" s="5"/>
      <c r="E516" s="5"/>
      <c r="F516" s="1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2" x14ac:dyDescent="0.25">
      <c r="A517" s="5"/>
      <c r="B517" s="1"/>
      <c r="C517" s="5"/>
      <c r="D517" s="5"/>
      <c r="E517" s="5"/>
      <c r="F517" s="1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2" x14ac:dyDescent="0.25">
      <c r="A518" s="5"/>
      <c r="B518" s="1"/>
      <c r="C518" s="5"/>
      <c r="D518" s="5"/>
      <c r="E518" s="5"/>
      <c r="F518" s="1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2" x14ac:dyDescent="0.25">
      <c r="A519" s="5"/>
      <c r="B519" s="1"/>
      <c r="C519" s="5"/>
      <c r="D519" s="5"/>
      <c r="E519" s="5"/>
      <c r="F519" s="1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2" x14ac:dyDescent="0.25">
      <c r="A520" s="5"/>
      <c r="B520" s="1"/>
      <c r="C520" s="5"/>
      <c r="D520" s="5"/>
      <c r="E520" s="5"/>
      <c r="F520" s="1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2" x14ac:dyDescent="0.25">
      <c r="A521" s="5"/>
      <c r="B521" s="1"/>
      <c r="C521" s="5"/>
      <c r="D521" s="5"/>
      <c r="E521" s="5"/>
      <c r="F521" s="1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2" x14ac:dyDescent="0.25">
      <c r="A522" s="5"/>
      <c r="B522" s="1"/>
      <c r="C522" s="5"/>
      <c r="D522" s="5"/>
      <c r="E522" s="5"/>
      <c r="F522" s="1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2" x14ac:dyDescent="0.25">
      <c r="A523" s="5"/>
      <c r="B523" s="1"/>
      <c r="C523" s="5"/>
      <c r="D523" s="5"/>
      <c r="E523" s="5"/>
      <c r="F523" s="1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2" x14ac:dyDescent="0.25">
      <c r="A524" s="5"/>
      <c r="B524" s="1"/>
      <c r="C524" s="5"/>
      <c r="D524" s="5"/>
      <c r="E524" s="5"/>
      <c r="F524" s="1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2" x14ac:dyDescent="0.25">
      <c r="A525" s="5"/>
      <c r="B525" s="1"/>
      <c r="C525" s="5"/>
      <c r="D525" s="5"/>
      <c r="E525" s="5"/>
      <c r="F525" s="1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2" x14ac:dyDescent="0.25">
      <c r="A526" s="5"/>
      <c r="B526" s="1"/>
      <c r="C526" s="5"/>
      <c r="D526" s="5"/>
      <c r="E526" s="5"/>
      <c r="F526" s="1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2" x14ac:dyDescent="0.25">
      <c r="A527" s="5"/>
      <c r="B527" s="1"/>
      <c r="C527" s="5"/>
      <c r="D527" s="5"/>
      <c r="E527" s="5"/>
      <c r="F527" s="1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2" x14ac:dyDescent="0.25">
      <c r="A528" s="5"/>
      <c r="B528" s="1"/>
      <c r="C528" s="5"/>
      <c r="D528" s="5"/>
      <c r="E528" s="5"/>
      <c r="F528" s="1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2" x14ac:dyDescent="0.25">
      <c r="A529" s="5"/>
      <c r="B529" s="1"/>
      <c r="C529" s="5"/>
      <c r="D529" s="5"/>
      <c r="E529" s="5"/>
      <c r="F529" s="1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2" x14ac:dyDescent="0.25">
      <c r="A530" s="5"/>
      <c r="B530" s="1"/>
      <c r="C530" s="5"/>
      <c r="D530" s="5"/>
      <c r="E530" s="5"/>
      <c r="F530" s="1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2" x14ac:dyDescent="0.25">
      <c r="A531" s="5"/>
      <c r="B531" s="1"/>
      <c r="C531" s="5"/>
      <c r="D531" s="5"/>
      <c r="E531" s="5"/>
      <c r="F531" s="1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2" x14ac:dyDescent="0.25">
      <c r="A532" s="5"/>
      <c r="B532" s="1"/>
      <c r="C532" s="5"/>
      <c r="D532" s="5"/>
      <c r="E532" s="5"/>
      <c r="F532" s="1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2" x14ac:dyDescent="0.25">
      <c r="A533" s="5"/>
      <c r="B533" s="1"/>
      <c r="C533" s="5"/>
      <c r="D533" s="5"/>
      <c r="E533" s="5"/>
      <c r="F533" s="1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2" x14ac:dyDescent="0.25">
      <c r="A534" s="5"/>
      <c r="B534" s="1"/>
      <c r="C534" s="5"/>
      <c r="D534" s="5"/>
      <c r="E534" s="5"/>
      <c r="F534" s="1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2" x14ac:dyDescent="0.25">
      <c r="A535" s="5"/>
      <c r="B535" s="1"/>
      <c r="C535" s="5"/>
      <c r="D535" s="5"/>
      <c r="E535" s="5"/>
      <c r="F535" s="1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2" x14ac:dyDescent="0.25">
      <c r="A536" s="5"/>
      <c r="B536" s="1"/>
      <c r="C536" s="5"/>
      <c r="D536" s="5"/>
      <c r="E536" s="5"/>
      <c r="F536" s="1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2" x14ac:dyDescent="0.25">
      <c r="A537" s="5"/>
      <c r="B537" s="1"/>
      <c r="C537" s="5"/>
      <c r="D537" s="5"/>
      <c r="E537" s="5"/>
      <c r="F537" s="1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2" x14ac:dyDescent="0.25">
      <c r="A538" s="5"/>
      <c r="B538" s="1"/>
      <c r="C538" s="5"/>
      <c r="D538" s="5"/>
      <c r="E538" s="5"/>
      <c r="F538" s="1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2" x14ac:dyDescent="0.25">
      <c r="A539" s="5"/>
      <c r="B539" s="1"/>
      <c r="C539" s="5"/>
      <c r="D539" s="5"/>
      <c r="E539" s="5"/>
      <c r="F539" s="1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2" x14ac:dyDescent="0.25">
      <c r="A540" s="5"/>
      <c r="B540" s="1"/>
      <c r="C540" s="5"/>
      <c r="D540" s="5"/>
      <c r="E540" s="5"/>
      <c r="F540" s="1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2" x14ac:dyDescent="0.25">
      <c r="A541" s="5"/>
      <c r="B541" s="1"/>
      <c r="C541" s="5"/>
      <c r="D541" s="5"/>
      <c r="E541" s="5"/>
      <c r="F541" s="1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2" x14ac:dyDescent="0.25">
      <c r="A542" s="5"/>
      <c r="B542" s="1"/>
      <c r="C542" s="5"/>
      <c r="D542" s="5"/>
      <c r="E542" s="5"/>
      <c r="F542" s="1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2" x14ac:dyDescent="0.25">
      <c r="A543" s="5"/>
      <c r="B543" s="1"/>
      <c r="C543" s="5"/>
      <c r="D543" s="5"/>
      <c r="E543" s="5"/>
      <c r="F543" s="1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2" x14ac:dyDescent="0.25">
      <c r="A544" s="5"/>
      <c r="B544" s="1"/>
      <c r="C544" s="5"/>
      <c r="D544" s="5"/>
      <c r="E544" s="5"/>
      <c r="F544" s="1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2" x14ac:dyDescent="0.25">
      <c r="A545" s="5"/>
      <c r="B545" s="1"/>
      <c r="C545" s="5"/>
      <c r="D545" s="5"/>
      <c r="E545" s="5"/>
      <c r="F545" s="1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2" x14ac:dyDescent="0.25">
      <c r="A546" s="5"/>
      <c r="B546" s="1"/>
      <c r="C546" s="5"/>
      <c r="D546" s="5"/>
      <c r="E546" s="5"/>
      <c r="F546" s="1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2" x14ac:dyDescent="0.25">
      <c r="A547" s="5"/>
      <c r="B547" s="1"/>
      <c r="C547" s="5"/>
      <c r="D547" s="5"/>
      <c r="E547" s="5"/>
      <c r="F547" s="1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2" x14ac:dyDescent="0.25">
      <c r="A548" s="5"/>
      <c r="B548" s="1"/>
      <c r="C548" s="5"/>
      <c r="D548" s="5"/>
      <c r="E548" s="5"/>
      <c r="F548" s="1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2" x14ac:dyDescent="0.25">
      <c r="A549" s="5"/>
      <c r="B549" s="1"/>
      <c r="C549" s="5"/>
      <c r="D549" s="5"/>
      <c r="E549" s="5"/>
      <c r="F549" s="1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2" x14ac:dyDescent="0.25">
      <c r="A550" s="5"/>
      <c r="B550" s="1"/>
      <c r="C550" s="5"/>
      <c r="D550" s="5"/>
      <c r="E550" s="5"/>
      <c r="F550" s="1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2" x14ac:dyDescent="0.25">
      <c r="A551" s="5"/>
      <c r="B551" s="1"/>
      <c r="C551" s="5"/>
      <c r="D551" s="5"/>
      <c r="E551" s="5"/>
      <c r="F551" s="1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2" x14ac:dyDescent="0.25">
      <c r="A552" s="5"/>
      <c r="B552" s="1"/>
      <c r="C552" s="5"/>
      <c r="D552" s="5"/>
      <c r="E552" s="5"/>
      <c r="F552" s="1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2" x14ac:dyDescent="0.25">
      <c r="A553" s="5"/>
      <c r="B553" s="1"/>
      <c r="C553" s="5"/>
      <c r="D553" s="5"/>
      <c r="E553" s="5"/>
      <c r="F553" s="1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2" x14ac:dyDescent="0.25">
      <c r="A554" s="5"/>
      <c r="B554" s="1"/>
      <c r="C554" s="5"/>
      <c r="D554" s="5"/>
      <c r="E554" s="5"/>
      <c r="F554" s="1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2" x14ac:dyDescent="0.25">
      <c r="A555" s="5"/>
      <c r="B555" s="1"/>
      <c r="C555" s="5"/>
      <c r="D555" s="5"/>
      <c r="E555" s="5"/>
      <c r="F555" s="1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2" x14ac:dyDescent="0.25">
      <c r="A556" s="5"/>
      <c r="B556" s="1"/>
      <c r="C556" s="5"/>
      <c r="D556" s="5"/>
      <c r="E556" s="5"/>
      <c r="F556" s="1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2" x14ac:dyDescent="0.25">
      <c r="A557" s="5"/>
      <c r="B557" s="1"/>
      <c r="C557" s="5"/>
      <c r="D557" s="5"/>
      <c r="E557" s="5"/>
      <c r="F557" s="1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2" x14ac:dyDescent="0.25">
      <c r="A558" s="5"/>
      <c r="B558" s="1"/>
      <c r="C558" s="5"/>
      <c r="D558" s="5"/>
      <c r="E558" s="5"/>
      <c r="F558" s="1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2" x14ac:dyDescent="0.25">
      <c r="A559" s="5"/>
      <c r="B559" s="1"/>
      <c r="C559" s="5"/>
      <c r="D559" s="5"/>
      <c r="E559" s="5"/>
      <c r="F559" s="1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2" x14ac:dyDescent="0.25">
      <c r="A560" s="5"/>
      <c r="B560" s="1"/>
      <c r="C560" s="5"/>
      <c r="D560" s="5"/>
      <c r="E560" s="5"/>
      <c r="F560" s="1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2" x14ac:dyDescent="0.25">
      <c r="A561" s="5"/>
      <c r="B561" s="1"/>
      <c r="C561" s="5"/>
      <c r="D561" s="5"/>
      <c r="E561" s="5"/>
      <c r="F561" s="1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2" x14ac:dyDescent="0.25">
      <c r="A562" s="5"/>
      <c r="B562" s="1"/>
      <c r="C562" s="5"/>
      <c r="D562" s="5"/>
      <c r="E562" s="5"/>
      <c r="F562" s="1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2" x14ac:dyDescent="0.25">
      <c r="A563" s="5"/>
      <c r="B563" s="1"/>
      <c r="C563" s="5"/>
      <c r="D563" s="5"/>
      <c r="E563" s="5"/>
      <c r="F563" s="1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2" x14ac:dyDescent="0.25">
      <c r="A564" s="5"/>
      <c r="B564" s="1"/>
      <c r="C564" s="5"/>
      <c r="D564" s="5"/>
      <c r="E564" s="5"/>
      <c r="F564" s="1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2" x14ac:dyDescent="0.25">
      <c r="A565" s="5"/>
      <c r="B565" s="1"/>
      <c r="C565" s="5"/>
      <c r="D565" s="5"/>
      <c r="E565" s="5"/>
      <c r="F565" s="1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2" x14ac:dyDescent="0.25">
      <c r="A566" s="5"/>
      <c r="B566" s="1"/>
      <c r="C566" s="5"/>
      <c r="D566" s="5"/>
      <c r="E566" s="5"/>
      <c r="F566" s="1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2" x14ac:dyDescent="0.25">
      <c r="A567" s="5"/>
      <c r="B567" s="1"/>
      <c r="C567" s="5"/>
      <c r="D567" s="5"/>
      <c r="E567" s="5"/>
      <c r="F567" s="1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2" x14ac:dyDescent="0.25">
      <c r="A568" s="5"/>
      <c r="B568" s="1"/>
      <c r="C568" s="5"/>
      <c r="D568" s="5"/>
      <c r="E568" s="5"/>
      <c r="F568" s="1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2" x14ac:dyDescent="0.25">
      <c r="A569" s="5"/>
      <c r="B569" s="1"/>
      <c r="C569" s="5"/>
      <c r="D569" s="5"/>
      <c r="E569" s="5"/>
      <c r="F569" s="1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2" x14ac:dyDescent="0.25">
      <c r="A570" s="5"/>
      <c r="B570" s="1"/>
      <c r="C570" s="5"/>
      <c r="D570" s="5"/>
      <c r="E570" s="5"/>
      <c r="F570" s="1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2" x14ac:dyDescent="0.25">
      <c r="A571" s="5"/>
      <c r="B571" s="1"/>
      <c r="C571" s="5"/>
      <c r="D571" s="5"/>
      <c r="E571" s="5"/>
      <c r="F571" s="1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2" x14ac:dyDescent="0.25">
      <c r="A572" s="5"/>
      <c r="B572" s="1"/>
      <c r="C572" s="5"/>
      <c r="D572" s="5"/>
      <c r="E572" s="5"/>
      <c r="F572" s="1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2" x14ac:dyDescent="0.25">
      <c r="A573" s="5"/>
      <c r="B573" s="1"/>
      <c r="C573" s="5"/>
      <c r="D573" s="5"/>
      <c r="E573" s="5"/>
      <c r="F573" s="1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2" x14ac:dyDescent="0.25">
      <c r="A574" s="5"/>
      <c r="B574" s="1"/>
      <c r="C574" s="5"/>
      <c r="D574" s="5"/>
      <c r="E574" s="5"/>
      <c r="F574" s="1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2" x14ac:dyDescent="0.25">
      <c r="A575" s="5"/>
      <c r="B575" s="1"/>
      <c r="C575" s="5"/>
      <c r="D575" s="5"/>
      <c r="E575" s="5"/>
      <c r="F575" s="1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2" x14ac:dyDescent="0.25">
      <c r="A576" s="5"/>
      <c r="B576" s="1"/>
      <c r="C576" s="5"/>
      <c r="D576" s="5"/>
      <c r="E576" s="5"/>
      <c r="F576" s="1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2" x14ac:dyDescent="0.25">
      <c r="A577" s="5"/>
      <c r="B577" s="1"/>
      <c r="C577" s="5"/>
      <c r="D577" s="5"/>
      <c r="E577" s="5"/>
      <c r="F577" s="1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2" x14ac:dyDescent="0.25">
      <c r="A578" s="5"/>
      <c r="B578" s="1"/>
      <c r="C578" s="5"/>
      <c r="D578" s="5"/>
      <c r="E578" s="5"/>
      <c r="F578" s="1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2" x14ac:dyDescent="0.25">
      <c r="A579" s="5"/>
      <c r="B579" s="1"/>
      <c r="C579" s="5"/>
      <c r="D579" s="5"/>
      <c r="E579" s="5"/>
      <c r="F579" s="1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2" x14ac:dyDescent="0.25">
      <c r="A580" s="5"/>
      <c r="B580" s="1"/>
      <c r="C580" s="5"/>
      <c r="D580" s="5"/>
      <c r="E580" s="5"/>
      <c r="F580" s="1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2" x14ac:dyDescent="0.25">
      <c r="A581" s="5"/>
      <c r="B581" s="1"/>
      <c r="C581" s="5"/>
      <c r="D581" s="5"/>
      <c r="E581" s="5"/>
      <c r="F581" s="1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2" x14ac:dyDescent="0.25">
      <c r="A582" s="5"/>
      <c r="B582" s="1"/>
      <c r="C582" s="5"/>
      <c r="D582" s="5"/>
      <c r="E582" s="5"/>
      <c r="F582" s="1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2" x14ac:dyDescent="0.25">
      <c r="A583" s="5"/>
      <c r="B583" s="1"/>
      <c r="C583" s="5"/>
      <c r="D583" s="5"/>
      <c r="E583" s="5"/>
      <c r="F583" s="1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2" x14ac:dyDescent="0.25">
      <c r="A584" s="5"/>
      <c r="B584" s="1"/>
      <c r="C584" s="5"/>
      <c r="D584" s="5"/>
      <c r="E584" s="5"/>
      <c r="F584" s="1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2" x14ac:dyDescent="0.25">
      <c r="A585" s="5"/>
      <c r="B585" s="1"/>
      <c r="C585" s="5"/>
      <c r="D585" s="5"/>
      <c r="E585" s="5"/>
      <c r="F585" s="1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2" x14ac:dyDescent="0.25">
      <c r="A586" s="5"/>
      <c r="B586" s="1"/>
      <c r="C586" s="5"/>
      <c r="D586" s="5"/>
      <c r="E586" s="5"/>
      <c r="F586" s="1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2" x14ac:dyDescent="0.25">
      <c r="A587" s="5"/>
      <c r="B587" s="1"/>
      <c r="C587" s="5"/>
      <c r="D587" s="5"/>
      <c r="E587" s="5"/>
      <c r="F587" s="1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2" x14ac:dyDescent="0.25">
      <c r="A588" s="5"/>
      <c r="B588" s="1"/>
      <c r="C588" s="5"/>
      <c r="D588" s="5"/>
      <c r="E588" s="5"/>
      <c r="F588" s="1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2" x14ac:dyDescent="0.25">
      <c r="A589" s="5"/>
      <c r="B589" s="1"/>
      <c r="C589" s="5"/>
      <c r="D589" s="5"/>
      <c r="E589" s="5"/>
      <c r="F589" s="1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2" x14ac:dyDescent="0.25">
      <c r="A590" s="5"/>
      <c r="B590" s="1"/>
      <c r="C590" s="5"/>
      <c r="D590" s="5"/>
      <c r="E590" s="5"/>
      <c r="F590" s="1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2" x14ac:dyDescent="0.25">
      <c r="A591" s="5"/>
      <c r="B591" s="1"/>
      <c r="C591" s="5"/>
      <c r="D591" s="5"/>
      <c r="E591" s="5"/>
      <c r="F591" s="1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2" x14ac:dyDescent="0.25">
      <c r="A592" s="5"/>
      <c r="B592" s="1"/>
      <c r="C592" s="5"/>
      <c r="D592" s="5"/>
      <c r="E592" s="5"/>
      <c r="F592" s="1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2" x14ac:dyDescent="0.25">
      <c r="A593" s="5"/>
      <c r="B593" s="1"/>
      <c r="C593" s="5"/>
      <c r="D593" s="5"/>
      <c r="E593" s="5"/>
      <c r="F593" s="1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2" x14ac:dyDescent="0.25">
      <c r="A594" s="5"/>
      <c r="B594" s="1"/>
      <c r="C594" s="5"/>
      <c r="D594" s="5"/>
      <c r="E594" s="5"/>
      <c r="F594" s="1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2" x14ac:dyDescent="0.25">
      <c r="A595" s="5"/>
      <c r="B595" s="1"/>
      <c r="C595" s="5"/>
      <c r="D595" s="5"/>
      <c r="E595" s="5"/>
      <c r="F595" s="1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2" x14ac:dyDescent="0.25">
      <c r="A596" s="5"/>
      <c r="B596" s="1"/>
      <c r="C596" s="5"/>
      <c r="D596" s="5"/>
      <c r="E596" s="5"/>
      <c r="F596" s="1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2" x14ac:dyDescent="0.25">
      <c r="A597" s="5"/>
      <c r="B597" s="1"/>
      <c r="C597" s="5"/>
      <c r="D597" s="5"/>
      <c r="E597" s="5"/>
      <c r="F597" s="1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2" x14ac:dyDescent="0.25">
      <c r="A598" s="5"/>
      <c r="B598" s="1"/>
      <c r="C598" s="5"/>
      <c r="D598" s="5"/>
      <c r="E598" s="5"/>
      <c r="F598" s="1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2" x14ac:dyDescent="0.25">
      <c r="A599" s="5"/>
      <c r="B599" s="1"/>
      <c r="C599" s="5"/>
      <c r="D599" s="5"/>
      <c r="E599" s="5"/>
      <c r="F599" s="1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2" x14ac:dyDescent="0.25">
      <c r="A600" s="5"/>
      <c r="B600" s="1"/>
      <c r="C600" s="5"/>
      <c r="D600" s="5"/>
      <c r="E600" s="5"/>
      <c r="F600" s="1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2" x14ac:dyDescent="0.25">
      <c r="A601" s="5"/>
      <c r="B601" s="1"/>
      <c r="C601" s="5"/>
      <c r="D601" s="5"/>
      <c r="E601" s="5"/>
      <c r="F601" s="1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2" x14ac:dyDescent="0.25">
      <c r="A602" s="5"/>
      <c r="B602" s="1"/>
      <c r="C602" s="5"/>
      <c r="D602" s="5"/>
      <c r="E602" s="5"/>
      <c r="F602" s="1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2" x14ac:dyDescent="0.25">
      <c r="A603" s="5"/>
      <c r="B603" s="1"/>
      <c r="C603" s="5"/>
      <c r="D603" s="5"/>
      <c r="E603" s="5"/>
      <c r="F603" s="1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2" x14ac:dyDescent="0.25">
      <c r="A604" s="5"/>
      <c r="B604" s="1"/>
      <c r="C604" s="5"/>
      <c r="D604" s="5"/>
      <c r="E604" s="5"/>
      <c r="F604" s="1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2" x14ac:dyDescent="0.25">
      <c r="A605" s="5"/>
      <c r="B605" s="1"/>
      <c r="C605" s="5"/>
      <c r="D605" s="5"/>
      <c r="E605" s="5"/>
      <c r="F605" s="1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2" x14ac:dyDescent="0.25">
      <c r="A606" s="5"/>
      <c r="B606" s="1"/>
      <c r="C606" s="5"/>
      <c r="D606" s="5"/>
      <c r="E606" s="5"/>
      <c r="F606" s="1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2" x14ac:dyDescent="0.25">
      <c r="A607" s="5"/>
      <c r="B607" s="1"/>
      <c r="C607" s="5"/>
      <c r="D607" s="5"/>
      <c r="E607" s="5"/>
      <c r="F607" s="1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2" x14ac:dyDescent="0.25">
      <c r="A608" s="5"/>
      <c r="B608" s="1"/>
      <c r="C608" s="5"/>
      <c r="D608" s="5"/>
      <c r="E608" s="5"/>
      <c r="F608" s="1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2" x14ac:dyDescent="0.25">
      <c r="A609" s="5"/>
      <c r="B609" s="1"/>
      <c r="C609" s="5"/>
      <c r="D609" s="5"/>
      <c r="E609" s="5"/>
      <c r="F609" s="1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2" x14ac:dyDescent="0.25">
      <c r="A610" s="5"/>
      <c r="B610" s="1"/>
      <c r="C610" s="5"/>
      <c r="D610" s="5"/>
      <c r="E610" s="5"/>
      <c r="F610" s="1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2" x14ac:dyDescent="0.25">
      <c r="A611" s="5"/>
      <c r="B611" s="1"/>
      <c r="C611" s="5"/>
      <c r="D611" s="5"/>
      <c r="E611" s="5"/>
      <c r="F611" s="1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2" x14ac:dyDescent="0.25">
      <c r="A612" s="5"/>
      <c r="B612" s="1"/>
      <c r="C612" s="5"/>
      <c r="D612" s="5"/>
      <c r="E612" s="5"/>
      <c r="F612" s="1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2" x14ac:dyDescent="0.25">
      <c r="A613" s="5"/>
      <c r="B613" s="1"/>
      <c r="C613" s="5"/>
      <c r="D613" s="5"/>
      <c r="E613" s="5"/>
      <c r="F613" s="1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2" x14ac:dyDescent="0.25">
      <c r="A614" s="5"/>
      <c r="B614" s="1"/>
      <c r="C614" s="5"/>
      <c r="D614" s="5"/>
      <c r="E614" s="5"/>
      <c r="F614" s="1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2" x14ac:dyDescent="0.25">
      <c r="A615" s="5"/>
      <c r="B615" s="1"/>
      <c r="C615" s="5"/>
      <c r="D615" s="5"/>
      <c r="E615" s="5"/>
      <c r="F615" s="1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2" x14ac:dyDescent="0.25">
      <c r="A616" s="5"/>
      <c r="B616" s="1"/>
      <c r="C616" s="5"/>
      <c r="D616" s="5"/>
      <c r="E616" s="5"/>
      <c r="F616" s="1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2" x14ac:dyDescent="0.25">
      <c r="A617" s="5"/>
      <c r="B617" s="1"/>
      <c r="C617" s="5"/>
      <c r="D617" s="5"/>
      <c r="E617" s="5"/>
      <c r="F617" s="1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2" x14ac:dyDescent="0.25">
      <c r="A618" s="5"/>
      <c r="B618" s="1"/>
      <c r="C618" s="5"/>
      <c r="D618" s="5"/>
      <c r="E618" s="5"/>
      <c r="F618" s="1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2" x14ac:dyDescent="0.25">
      <c r="A619" s="5"/>
      <c r="B619" s="1"/>
      <c r="C619" s="5"/>
      <c r="D619" s="5"/>
      <c r="E619" s="5"/>
      <c r="F619" s="1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2" x14ac:dyDescent="0.25">
      <c r="A620" s="5"/>
      <c r="B620" s="1"/>
      <c r="C620" s="5"/>
      <c r="D620" s="5"/>
      <c r="E620" s="5"/>
      <c r="F620" s="1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2" x14ac:dyDescent="0.25">
      <c r="A621" s="5"/>
      <c r="B621" s="1"/>
      <c r="C621" s="5"/>
      <c r="D621" s="5"/>
      <c r="E621" s="5"/>
      <c r="F621" s="1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2" x14ac:dyDescent="0.25">
      <c r="A622" s="5"/>
      <c r="B622" s="1"/>
      <c r="C622" s="5"/>
      <c r="D622" s="5"/>
      <c r="E622" s="5"/>
      <c r="F622" s="1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2" x14ac:dyDescent="0.25">
      <c r="A623" s="5"/>
      <c r="B623" s="1"/>
      <c r="C623" s="5"/>
      <c r="D623" s="5"/>
      <c r="E623" s="5"/>
      <c r="F623" s="1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2" x14ac:dyDescent="0.25">
      <c r="A624" s="5"/>
      <c r="B624" s="1"/>
      <c r="C624" s="5"/>
      <c r="D624" s="5"/>
      <c r="E624" s="5"/>
      <c r="F624" s="1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2" x14ac:dyDescent="0.25">
      <c r="A625" s="5"/>
      <c r="B625" s="1"/>
      <c r="C625" s="5"/>
      <c r="D625" s="5"/>
      <c r="E625" s="5"/>
      <c r="F625" s="1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2" x14ac:dyDescent="0.25">
      <c r="A626" s="5"/>
      <c r="B626" s="1"/>
      <c r="C626" s="5"/>
      <c r="D626" s="5"/>
      <c r="E626" s="5"/>
      <c r="F626" s="1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2" x14ac:dyDescent="0.25">
      <c r="A627" s="5"/>
      <c r="B627" s="1"/>
      <c r="C627" s="5"/>
      <c r="D627" s="5"/>
      <c r="E627" s="5"/>
      <c r="F627" s="1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2" x14ac:dyDescent="0.25">
      <c r="A628" s="5"/>
      <c r="B628" s="1"/>
      <c r="C628" s="5"/>
      <c r="D628" s="5"/>
      <c r="E628" s="5"/>
      <c r="F628" s="1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2" x14ac:dyDescent="0.25">
      <c r="A629" s="5"/>
      <c r="B629" s="1"/>
      <c r="C629" s="5"/>
      <c r="D629" s="5"/>
      <c r="E629" s="5"/>
      <c r="F629" s="1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2" x14ac:dyDescent="0.25">
      <c r="A630" s="5"/>
      <c r="B630" s="1"/>
      <c r="C630" s="5"/>
      <c r="D630" s="5"/>
      <c r="E630" s="5"/>
      <c r="F630" s="1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2" x14ac:dyDescent="0.25">
      <c r="A631" s="5"/>
      <c r="B631" s="1"/>
      <c r="C631" s="5"/>
      <c r="D631" s="5"/>
      <c r="E631" s="5"/>
      <c r="F631" s="1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2" x14ac:dyDescent="0.25">
      <c r="A632" s="5"/>
      <c r="B632" s="1"/>
      <c r="C632" s="5"/>
      <c r="D632" s="5"/>
      <c r="E632" s="5"/>
      <c r="F632" s="1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2" x14ac:dyDescent="0.25">
      <c r="A633" s="5"/>
      <c r="B633" s="1"/>
      <c r="C633" s="5"/>
      <c r="D633" s="5"/>
      <c r="E633" s="5"/>
      <c r="F633" s="1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2" x14ac:dyDescent="0.25">
      <c r="A634" s="5"/>
      <c r="B634" s="1"/>
      <c r="C634" s="5"/>
      <c r="D634" s="5"/>
      <c r="E634" s="5"/>
      <c r="F634" s="1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2" x14ac:dyDescent="0.25">
      <c r="A635" s="5"/>
      <c r="B635" s="1"/>
      <c r="C635" s="5"/>
      <c r="D635" s="5"/>
      <c r="E635" s="5"/>
      <c r="F635" s="1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2" x14ac:dyDescent="0.25">
      <c r="A636" s="5"/>
      <c r="B636" s="1"/>
      <c r="C636" s="5"/>
      <c r="D636" s="5"/>
      <c r="E636" s="5"/>
      <c r="F636" s="1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2" x14ac:dyDescent="0.25">
      <c r="A637" s="5"/>
      <c r="B637" s="1"/>
      <c r="C637" s="5"/>
      <c r="D637" s="5"/>
      <c r="E637" s="5"/>
      <c r="F637" s="1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2" x14ac:dyDescent="0.25">
      <c r="A638" s="5"/>
      <c r="B638" s="1"/>
      <c r="C638" s="5"/>
      <c r="D638" s="5"/>
      <c r="E638" s="5"/>
      <c r="F638" s="1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2" x14ac:dyDescent="0.25">
      <c r="A639" s="5"/>
      <c r="B639" s="1"/>
      <c r="C639" s="5"/>
      <c r="D639" s="5"/>
      <c r="E639" s="5"/>
      <c r="F639" s="1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2" x14ac:dyDescent="0.25">
      <c r="A640" s="5"/>
      <c r="B640" s="1"/>
      <c r="C640" s="5"/>
      <c r="D640" s="5"/>
      <c r="E640" s="5"/>
      <c r="F640" s="1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2" x14ac:dyDescent="0.25">
      <c r="A641" s="5"/>
      <c r="B641" s="1"/>
      <c r="C641" s="5"/>
      <c r="D641" s="5"/>
      <c r="E641" s="5"/>
      <c r="F641" s="1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2" x14ac:dyDescent="0.25">
      <c r="A642" s="5"/>
      <c r="B642" s="1"/>
      <c r="C642" s="5"/>
      <c r="D642" s="5"/>
      <c r="E642" s="5"/>
      <c r="F642" s="1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2" x14ac:dyDescent="0.25">
      <c r="A643" s="5"/>
      <c r="B643" s="1"/>
      <c r="C643" s="5"/>
      <c r="D643" s="5"/>
      <c r="E643" s="5"/>
      <c r="F643" s="1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2" x14ac:dyDescent="0.25">
      <c r="A644" s="5"/>
      <c r="B644" s="1"/>
      <c r="C644" s="5"/>
      <c r="D644" s="5"/>
      <c r="E644" s="5"/>
      <c r="F644" s="1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2" x14ac:dyDescent="0.25">
      <c r="A645" s="5"/>
      <c r="B645" s="1"/>
      <c r="C645" s="5"/>
      <c r="D645" s="5"/>
      <c r="E645" s="5"/>
      <c r="F645" s="1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2" x14ac:dyDescent="0.25">
      <c r="A646" s="5"/>
      <c r="B646" s="1"/>
      <c r="C646" s="5"/>
      <c r="D646" s="5"/>
      <c r="E646" s="5"/>
      <c r="F646" s="1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2" x14ac:dyDescent="0.25">
      <c r="A647" s="5"/>
      <c r="B647" s="1"/>
      <c r="C647" s="5"/>
      <c r="D647" s="5"/>
      <c r="E647" s="5"/>
      <c r="F647" s="1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2" x14ac:dyDescent="0.25">
      <c r="A648" s="5"/>
      <c r="B648" s="1"/>
      <c r="C648" s="5"/>
      <c r="D648" s="5"/>
      <c r="E648" s="5"/>
      <c r="F648" s="1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2" x14ac:dyDescent="0.25">
      <c r="A649" s="5"/>
      <c r="B649" s="1"/>
      <c r="C649" s="5"/>
      <c r="D649" s="5"/>
      <c r="E649" s="5"/>
      <c r="F649" s="1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2" x14ac:dyDescent="0.25">
      <c r="A650" s="5"/>
      <c r="B650" s="1"/>
      <c r="C650" s="5"/>
      <c r="D650" s="5"/>
      <c r="E650" s="5"/>
      <c r="F650" s="1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2" x14ac:dyDescent="0.25">
      <c r="A651" s="5"/>
      <c r="B651" s="1"/>
      <c r="C651" s="5"/>
      <c r="D651" s="5"/>
      <c r="E651" s="5"/>
      <c r="F651" s="1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2" x14ac:dyDescent="0.25">
      <c r="A652" s="5"/>
      <c r="B652" s="1"/>
      <c r="C652" s="5"/>
      <c r="D652" s="5"/>
      <c r="E652" s="5"/>
      <c r="F652" s="1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2" x14ac:dyDescent="0.25">
      <c r="A653" s="5"/>
      <c r="B653" s="1"/>
      <c r="C653" s="5"/>
      <c r="D653" s="5"/>
      <c r="E653" s="5"/>
      <c r="F653" s="1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2" x14ac:dyDescent="0.25">
      <c r="A654" s="5"/>
      <c r="B654" s="1"/>
      <c r="C654" s="5"/>
      <c r="D654" s="5"/>
      <c r="E654" s="5"/>
      <c r="F654" s="1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2" x14ac:dyDescent="0.25">
      <c r="A655" s="5"/>
      <c r="B655" s="1"/>
      <c r="C655" s="5"/>
      <c r="D655" s="5"/>
      <c r="E655" s="5"/>
      <c r="F655" s="1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2" x14ac:dyDescent="0.25">
      <c r="A656" s="5"/>
      <c r="B656" s="1"/>
      <c r="C656" s="5"/>
      <c r="D656" s="5"/>
      <c r="E656" s="5"/>
      <c r="F656" s="1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2" x14ac:dyDescent="0.25">
      <c r="A657" s="5"/>
      <c r="B657" s="1"/>
      <c r="C657" s="5"/>
      <c r="D657" s="5"/>
      <c r="E657" s="5"/>
      <c r="F657" s="1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2" x14ac:dyDescent="0.25">
      <c r="A658" s="5"/>
      <c r="B658" s="1"/>
      <c r="C658" s="5"/>
      <c r="D658" s="5"/>
      <c r="E658" s="5"/>
      <c r="F658" s="1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2" x14ac:dyDescent="0.25">
      <c r="A659" s="5"/>
      <c r="B659" s="1"/>
      <c r="C659" s="5"/>
      <c r="D659" s="5"/>
      <c r="E659" s="5"/>
      <c r="F659" s="1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2" x14ac:dyDescent="0.25">
      <c r="A660" s="5"/>
      <c r="B660" s="1"/>
      <c r="C660" s="5"/>
      <c r="D660" s="5"/>
      <c r="E660" s="5"/>
      <c r="F660" s="1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2" x14ac:dyDescent="0.25">
      <c r="A661" s="5"/>
      <c r="B661" s="1"/>
      <c r="C661" s="5"/>
      <c r="D661" s="5"/>
      <c r="E661" s="5"/>
      <c r="F661" s="1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2" x14ac:dyDescent="0.25">
      <c r="A662" s="5"/>
      <c r="B662" s="1"/>
      <c r="C662" s="5"/>
      <c r="D662" s="5"/>
      <c r="E662" s="5"/>
      <c r="F662" s="1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2" x14ac:dyDescent="0.25">
      <c r="A663" s="5"/>
      <c r="B663" s="1"/>
      <c r="C663" s="5"/>
      <c r="D663" s="5"/>
      <c r="E663" s="5"/>
      <c r="F663" s="1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2" x14ac:dyDescent="0.25">
      <c r="A664" s="5"/>
      <c r="B664" s="1"/>
      <c r="C664" s="5"/>
      <c r="D664" s="5"/>
      <c r="E664" s="5"/>
      <c r="F664" s="1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2" x14ac:dyDescent="0.25">
      <c r="A665" s="5"/>
      <c r="B665" s="1"/>
      <c r="C665" s="5"/>
      <c r="D665" s="5"/>
      <c r="E665" s="5"/>
      <c r="F665" s="1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2" x14ac:dyDescent="0.25">
      <c r="A666" s="5"/>
      <c r="B666" s="1"/>
      <c r="C666" s="5"/>
      <c r="D666" s="5"/>
      <c r="E666" s="5"/>
      <c r="F666" s="1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2" x14ac:dyDescent="0.25">
      <c r="A667" s="5"/>
      <c r="B667" s="1"/>
      <c r="C667" s="5"/>
      <c r="D667" s="5"/>
      <c r="E667" s="5"/>
      <c r="F667" s="1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2" x14ac:dyDescent="0.25">
      <c r="A668" s="5"/>
      <c r="B668" s="1"/>
      <c r="C668" s="5"/>
      <c r="D668" s="5"/>
      <c r="E668" s="5"/>
      <c r="F668" s="1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2" x14ac:dyDescent="0.25">
      <c r="A669" s="5"/>
      <c r="B669" s="1"/>
      <c r="C669" s="5"/>
      <c r="D669" s="5"/>
      <c r="E669" s="5"/>
      <c r="F669" s="1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2" x14ac:dyDescent="0.25">
      <c r="A670" s="5"/>
      <c r="B670" s="1"/>
      <c r="C670" s="5"/>
      <c r="D670" s="5"/>
      <c r="E670" s="5"/>
      <c r="F670" s="1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2" x14ac:dyDescent="0.25">
      <c r="A671" s="5"/>
      <c r="B671" s="1"/>
      <c r="C671" s="5"/>
      <c r="D671" s="5"/>
      <c r="E671" s="5"/>
      <c r="F671" s="1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2" x14ac:dyDescent="0.25">
      <c r="A672" s="5"/>
      <c r="B672" s="1"/>
      <c r="C672" s="5"/>
      <c r="D672" s="5"/>
      <c r="E672" s="5"/>
      <c r="F672" s="1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2" x14ac:dyDescent="0.25">
      <c r="A673" s="5"/>
      <c r="B673" s="1"/>
      <c r="C673" s="5"/>
      <c r="D673" s="5"/>
      <c r="E673" s="5"/>
      <c r="F673" s="1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2" x14ac:dyDescent="0.25">
      <c r="A674" s="5"/>
      <c r="B674" s="1"/>
      <c r="C674" s="5"/>
      <c r="D674" s="5"/>
      <c r="E674" s="5"/>
      <c r="F674" s="1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2" x14ac:dyDescent="0.25">
      <c r="A675" s="5"/>
      <c r="B675" s="1"/>
      <c r="C675" s="5"/>
      <c r="D675" s="5"/>
      <c r="E675" s="5"/>
      <c r="F675" s="1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2" x14ac:dyDescent="0.25">
      <c r="A676" s="5"/>
      <c r="B676" s="1"/>
      <c r="C676" s="5"/>
      <c r="D676" s="5"/>
      <c r="E676" s="5"/>
      <c r="F676" s="1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2" x14ac:dyDescent="0.25">
      <c r="A677" s="5"/>
      <c r="B677" s="1"/>
      <c r="C677" s="5"/>
      <c r="D677" s="5"/>
      <c r="E677" s="5"/>
      <c r="F677" s="1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2" x14ac:dyDescent="0.25">
      <c r="A678" s="5"/>
      <c r="B678" s="1"/>
      <c r="C678" s="5"/>
      <c r="D678" s="5"/>
      <c r="E678" s="5"/>
      <c r="F678" s="1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2" x14ac:dyDescent="0.25">
      <c r="A679" s="5"/>
      <c r="B679" s="1"/>
      <c r="C679" s="5"/>
      <c r="D679" s="5"/>
      <c r="E679" s="5"/>
      <c r="F679" s="1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2" x14ac:dyDescent="0.25">
      <c r="A680" s="5"/>
      <c r="B680" s="1"/>
      <c r="C680" s="5"/>
      <c r="D680" s="5"/>
      <c r="E680" s="5"/>
      <c r="F680" s="1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2" x14ac:dyDescent="0.25">
      <c r="A681" s="5"/>
      <c r="B681" s="1"/>
      <c r="C681" s="5"/>
      <c r="D681" s="5"/>
      <c r="E681" s="5"/>
      <c r="F681" s="1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2" x14ac:dyDescent="0.25">
      <c r="A682" s="5"/>
      <c r="B682" s="1"/>
      <c r="C682" s="5"/>
      <c r="D682" s="5"/>
      <c r="E682" s="5"/>
      <c r="F682" s="1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2" x14ac:dyDescent="0.25">
      <c r="A683" s="5"/>
      <c r="B683" s="1"/>
      <c r="C683" s="5"/>
      <c r="D683" s="5"/>
      <c r="E683" s="5"/>
      <c r="F683" s="1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2" x14ac:dyDescent="0.25">
      <c r="A684" s="5"/>
      <c r="B684" s="1"/>
      <c r="C684" s="5"/>
      <c r="D684" s="5"/>
      <c r="E684" s="5"/>
      <c r="F684" s="1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2" x14ac:dyDescent="0.25">
      <c r="A685" s="5"/>
      <c r="B685" s="1"/>
      <c r="C685" s="5"/>
      <c r="D685" s="5"/>
      <c r="E685" s="5"/>
      <c r="F685" s="1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2" x14ac:dyDescent="0.25">
      <c r="A686" s="5"/>
      <c r="B686" s="1"/>
      <c r="C686" s="5"/>
      <c r="D686" s="5"/>
      <c r="E686" s="5"/>
      <c r="F686" s="1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2" x14ac:dyDescent="0.25">
      <c r="A687" s="5"/>
      <c r="B687" s="1"/>
      <c r="C687" s="5"/>
      <c r="D687" s="5"/>
      <c r="E687" s="5"/>
      <c r="F687" s="1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2" x14ac:dyDescent="0.25">
      <c r="A688" s="5"/>
      <c r="B688" s="1"/>
      <c r="C688" s="5"/>
      <c r="D688" s="5"/>
      <c r="E688" s="5"/>
      <c r="F688" s="1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2" x14ac:dyDescent="0.25">
      <c r="A689" s="5"/>
      <c r="B689" s="1"/>
      <c r="C689" s="5"/>
      <c r="D689" s="5"/>
      <c r="E689" s="5"/>
      <c r="F689" s="1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2" x14ac:dyDescent="0.25">
      <c r="A690" s="5"/>
      <c r="B690" s="1"/>
      <c r="C690" s="5"/>
      <c r="D690" s="5"/>
      <c r="E690" s="5"/>
      <c r="F690" s="1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2" x14ac:dyDescent="0.25">
      <c r="A691" s="5"/>
      <c r="B691" s="1"/>
      <c r="C691" s="5"/>
      <c r="D691" s="5"/>
      <c r="E691" s="5"/>
      <c r="F691" s="1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2" x14ac:dyDescent="0.25">
      <c r="A692" s="5"/>
      <c r="B692" s="1"/>
      <c r="C692" s="5"/>
      <c r="D692" s="5"/>
      <c r="E692" s="5"/>
      <c r="F692" s="1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2" x14ac:dyDescent="0.25">
      <c r="A693" s="5"/>
      <c r="B693" s="1"/>
      <c r="C693" s="5"/>
      <c r="D693" s="5"/>
      <c r="E693" s="5"/>
      <c r="F693" s="1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2" x14ac:dyDescent="0.25">
      <c r="A694" s="5"/>
      <c r="B694" s="1"/>
      <c r="C694" s="5"/>
      <c r="D694" s="5"/>
      <c r="E694" s="5"/>
      <c r="F694" s="1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2" x14ac:dyDescent="0.25">
      <c r="A695" s="5"/>
      <c r="B695" s="1"/>
      <c r="C695" s="5"/>
      <c r="D695" s="5"/>
      <c r="E695" s="5"/>
      <c r="F695" s="1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2" x14ac:dyDescent="0.25">
      <c r="A696" s="5"/>
      <c r="B696" s="1"/>
      <c r="C696" s="5"/>
      <c r="D696" s="5"/>
      <c r="E696" s="5"/>
      <c r="F696" s="1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2" x14ac:dyDescent="0.25">
      <c r="A697" s="5"/>
      <c r="B697" s="1"/>
      <c r="C697" s="5"/>
      <c r="D697" s="5"/>
      <c r="E697" s="5"/>
      <c r="F697" s="1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2" x14ac:dyDescent="0.25">
      <c r="A698" s="5"/>
      <c r="B698" s="1"/>
      <c r="C698" s="5"/>
      <c r="D698" s="5"/>
      <c r="E698" s="5"/>
      <c r="F698" s="1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2" x14ac:dyDescent="0.25">
      <c r="A699" s="5"/>
      <c r="B699" s="1"/>
      <c r="C699" s="5"/>
      <c r="D699" s="5"/>
      <c r="E699" s="5"/>
      <c r="F699" s="1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2" x14ac:dyDescent="0.25">
      <c r="A700" s="5"/>
      <c r="B700" s="1"/>
      <c r="C700" s="5"/>
      <c r="D700" s="5"/>
      <c r="E700" s="5"/>
      <c r="F700" s="1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2" x14ac:dyDescent="0.25">
      <c r="A701" s="5"/>
      <c r="B701" s="1"/>
      <c r="C701" s="5"/>
      <c r="D701" s="5"/>
      <c r="E701" s="5"/>
      <c r="F701" s="1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2" x14ac:dyDescent="0.25">
      <c r="A702" s="5"/>
      <c r="B702" s="1"/>
      <c r="C702" s="5"/>
      <c r="D702" s="5"/>
      <c r="E702" s="5"/>
      <c r="F702" s="1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2" x14ac:dyDescent="0.25">
      <c r="A703" s="5"/>
      <c r="B703" s="1"/>
      <c r="C703" s="5"/>
      <c r="D703" s="5"/>
      <c r="E703" s="5"/>
      <c r="F703" s="1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2" x14ac:dyDescent="0.25">
      <c r="A704" s="5"/>
      <c r="B704" s="1"/>
      <c r="C704" s="5"/>
      <c r="D704" s="5"/>
      <c r="E704" s="5"/>
      <c r="F704" s="1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2" x14ac:dyDescent="0.25">
      <c r="A705" s="5"/>
      <c r="B705" s="1"/>
      <c r="C705" s="5"/>
      <c r="D705" s="5"/>
      <c r="E705" s="5"/>
      <c r="F705" s="1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2" x14ac:dyDescent="0.25">
      <c r="A706" s="5"/>
      <c r="B706" s="1"/>
      <c r="C706" s="5"/>
      <c r="D706" s="5"/>
      <c r="E706" s="5"/>
      <c r="F706" s="1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2" x14ac:dyDescent="0.25">
      <c r="A707" s="5"/>
      <c r="B707" s="1"/>
      <c r="C707" s="5"/>
      <c r="D707" s="5"/>
      <c r="E707" s="5"/>
      <c r="F707" s="1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2" x14ac:dyDescent="0.25">
      <c r="A708" s="5"/>
      <c r="B708" s="1"/>
      <c r="C708" s="5"/>
      <c r="D708" s="5"/>
      <c r="E708" s="5"/>
      <c r="F708" s="1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2" x14ac:dyDescent="0.25">
      <c r="A709" s="5"/>
      <c r="B709" s="1"/>
      <c r="C709" s="5"/>
      <c r="D709" s="5"/>
      <c r="E709" s="5"/>
      <c r="F709" s="1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2" x14ac:dyDescent="0.25">
      <c r="A710" s="5"/>
      <c r="B710" s="1"/>
      <c r="C710" s="5"/>
      <c r="D710" s="5"/>
      <c r="E710" s="5"/>
      <c r="F710" s="1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2" x14ac:dyDescent="0.25">
      <c r="A711" s="5"/>
      <c r="B711" s="1"/>
      <c r="C711" s="5"/>
      <c r="D711" s="5"/>
      <c r="E711" s="5"/>
      <c r="F711" s="1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2" x14ac:dyDescent="0.25">
      <c r="A712" s="5"/>
      <c r="B712" s="1"/>
      <c r="C712" s="5"/>
      <c r="D712" s="5"/>
      <c r="E712" s="5"/>
      <c r="F712" s="1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2" x14ac:dyDescent="0.25">
      <c r="A713" s="5"/>
      <c r="B713" s="1"/>
      <c r="C713" s="5"/>
      <c r="D713" s="5"/>
      <c r="E713" s="5"/>
      <c r="F713" s="1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2" x14ac:dyDescent="0.25">
      <c r="A714" s="5"/>
      <c r="B714" s="1"/>
      <c r="C714" s="5"/>
      <c r="D714" s="5"/>
      <c r="E714" s="5"/>
      <c r="F714" s="1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2" x14ac:dyDescent="0.25">
      <c r="A715" s="5"/>
      <c r="B715" s="1"/>
      <c r="C715" s="5"/>
      <c r="D715" s="5"/>
      <c r="E715" s="5"/>
      <c r="F715" s="1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2" x14ac:dyDescent="0.25">
      <c r="A716" s="5"/>
      <c r="B716" s="1"/>
      <c r="C716" s="5"/>
      <c r="D716" s="5"/>
      <c r="E716" s="5"/>
      <c r="F716" s="1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2" x14ac:dyDescent="0.25">
      <c r="A717" s="5"/>
      <c r="B717" s="1"/>
      <c r="C717" s="5"/>
      <c r="D717" s="5"/>
      <c r="E717" s="5"/>
      <c r="F717" s="1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2" x14ac:dyDescent="0.25">
      <c r="A718" s="5"/>
      <c r="B718" s="1"/>
      <c r="C718" s="5"/>
      <c r="D718" s="5"/>
      <c r="E718" s="5"/>
      <c r="F718" s="1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2" x14ac:dyDescent="0.25">
      <c r="A719" s="5"/>
      <c r="B719" s="1"/>
      <c r="C719" s="5"/>
      <c r="D719" s="5"/>
      <c r="E719" s="5"/>
      <c r="F719" s="1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2" x14ac:dyDescent="0.25">
      <c r="A720" s="5"/>
      <c r="B720" s="1"/>
      <c r="C720" s="5"/>
      <c r="D720" s="5"/>
      <c r="E720" s="5"/>
      <c r="F720" s="1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2" x14ac:dyDescent="0.25">
      <c r="A721" s="5"/>
      <c r="B721" s="1"/>
      <c r="C721" s="5"/>
      <c r="D721" s="5"/>
      <c r="E721" s="5"/>
      <c r="F721" s="1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2" x14ac:dyDescent="0.25">
      <c r="A722" s="5"/>
      <c r="B722" s="1"/>
      <c r="C722" s="5"/>
      <c r="D722" s="5"/>
      <c r="E722" s="5"/>
      <c r="F722" s="1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2" x14ac:dyDescent="0.25">
      <c r="A723" s="5"/>
      <c r="B723" s="1"/>
      <c r="C723" s="5"/>
      <c r="D723" s="5"/>
      <c r="E723" s="5"/>
      <c r="F723" s="1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2" x14ac:dyDescent="0.25">
      <c r="A724" s="5"/>
      <c r="B724" s="1"/>
      <c r="C724" s="5"/>
      <c r="D724" s="5"/>
      <c r="E724" s="5"/>
      <c r="F724" s="1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2" x14ac:dyDescent="0.25">
      <c r="A725" s="5"/>
      <c r="B725" s="1"/>
      <c r="C725" s="5"/>
      <c r="D725" s="5"/>
      <c r="E725" s="5"/>
      <c r="F725" s="1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2" x14ac:dyDescent="0.25">
      <c r="A726" s="5"/>
      <c r="B726" s="1"/>
      <c r="C726" s="5"/>
      <c r="D726" s="5"/>
      <c r="E726" s="5"/>
      <c r="F726" s="1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2" x14ac:dyDescent="0.25">
      <c r="A727" s="5"/>
      <c r="B727" s="1"/>
      <c r="C727" s="5"/>
      <c r="D727" s="5"/>
      <c r="E727" s="5"/>
      <c r="F727" s="1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2" x14ac:dyDescent="0.25">
      <c r="A728" s="5"/>
      <c r="B728" s="1"/>
      <c r="C728" s="5"/>
      <c r="D728" s="5"/>
      <c r="E728" s="5"/>
      <c r="F728" s="1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2" x14ac:dyDescent="0.25">
      <c r="A729" s="5"/>
      <c r="B729" s="1"/>
      <c r="C729" s="5"/>
      <c r="D729" s="5"/>
      <c r="E729" s="5"/>
      <c r="F729" s="1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2" x14ac:dyDescent="0.25">
      <c r="A730" s="5"/>
      <c r="B730" s="1"/>
      <c r="C730" s="5"/>
      <c r="D730" s="5"/>
      <c r="E730" s="5"/>
      <c r="F730" s="1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2" x14ac:dyDescent="0.25">
      <c r="A731" s="5"/>
      <c r="B731" s="1"/>
      <c r="C731" s="5"/>
      <c r="D731" s="5"/>
      <c r="E731" s="5"/>
      <c r="F731" s="1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2" x14ac:dyDescent="0.25">
      <c r="A732" s="5"/>
      <c r="B732" s="1"/>
      <c r="C732" s="5"/>
      <c r="D732" s="5"/>
      <c r="E732" s="5"/>
      <c r="F732" s="1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2" x14ac:dyDescent="0.25">
      <c r="A733" s="5"/>
      <c r="B733" s="1"/>
      <c r="C733" s="5"/>
      <c r="D733" s="5"/>
      <c r="E733" s="5"/>
      <c r="F733" s="1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2" x14ac:dyDescent="0.25">
      <c r="A734" s="5"/>
      <c r="B734" s="1"/>
      <c r="C734" s="5"/>
      <c r="D734" s="5"/>
      <c r="E734" s="5"/>
      <c r="F734" s="1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2" x14ac:dyDescent="0.25">
      <c r="A735" s="5"/>
      <c r="B735" s="1"/>
      <c r="C735" s="5"/>
      <c r="D735" s="5"/>
      <c r="E735" s="5"/>
      <c r="F735" s="1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2" x14ac:dyDescent="0.25">
      <c r="A736" s="5"/>
      <c r="B736" s="1"/>
      <c r="C736" s="5"/>
      <c r="D736" s="5"/>
      <c r="E736" s="5"/>
      <c r="F736" s="1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2" x14ac:dyDescent="0.25">
      <c r="A737" s="5"/>
      <c r="B737" s="1"/>
      <c r="C737" s="5"/>
      <c r="D737" s="5"/>
      <c r="E737" s="5"/>
      <c r="F737" s="1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2" x14ac:dyDescent="0.25">
      <c r="A738" s="5"/>
      <c r="B738" s="1"/>
      <c r="C738" s="5"/>
      <c r="D738" s="5"/>
      <c r="E738" s="5"/>
      <c r="F738" s="1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2" x14ac:dyDescent="0.25">
      <c r="A739" s="5"/>
      <c r="B739" s="1"/>
      <c r="C739" s="5"/>
      <c r="D739" s="5"/>
      <c r="E739" s="5"/>
      <c r="F739" s="1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2" x14ac:dyDescent="0.25">
      <c r="A740" s="5"/>
      <c r="B740" s="1"/>
      <c r="C740" s="5"/>
      <c r="D740" s="5"/>
      <c r="E740" s="5"/>
      <c r="F740" s="1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2" x14ac:dyDescent="0.25">
      <c r="A741" s="5"/>
      <c r="B741" s="1"/>
      <c r="C741" s="5"/>
      <c r="D741" s="5"/>
      <c r="E741" s="5"/>
      <c r="F741" s="1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2" x14ac:dyDescent="0.25">
      <c r="A742" s="5"/>
      <c r="B742" s="1"/>
      <c r="C742" s="5"/>
      <c r="D742" s="5"/>
      <c r="E742" s="5"/>
      <c r="F742" s="1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2" x14ac:dyDescent="0.25">
      <c r="A743" s="5"/>
      <c r="B743" s="1"/>
      <c r="C743" s="5"/>
      <c r="D743" s="5"/>
      <c r="E743" s="5"/>
      <c r="F743" s="1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2" x14ac:dyDescent="0.25">
      <c r="A744" s="5"/>
      <c r="B744" s="1"/>
      <c r="C744" s="5"/>
      <c r="D744" s="5"/>
      <c r="E744" s="5"/>
      <c r="F744" s="1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2" x14ac:dyDescent="0.25">
      <c r="A745" s="5"/>
      <c r="B745" s="1"/>
      <c r="C745" s="5"/>
      <c r="D745" s="5"/>
      <c r="E745" s="5"/>
      <c r="F745" s="1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2" x14ac:dyDescent="0.25">
      <c r="A746" s="5"/>
      <c r="B746" s="1"/>
      <c r="C746" s="5"/>
      <c r="D746" s="5"/>
      <c r="E746" s="5"/>
      <c r="F746" s="1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2" x14ac:dyDescent="0.25">
      <c r="A747" s="5"/>
      <c r="B747" s="1"/>
      <c r="C747" s="5"/>
      <c r="D747" s="5"/>
      <c r="E747" s="5"/>
      <c r="F747" s="1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2" x14ac:dyDescent="0.25">
      <c r="A748" s="5"/>
      <c r="B748" s="1"/>
      <c r="C748" s="5"/>
      <c r="D748" s="5"/>
      <c r="E748" s="5"/>
      <c r="F748" s="1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2" x14ac:dyDescent="0.25">
      <c r="A749" s="5"/>
      <c r="B749" s="1"/>
      <c r="C749" s="5"/>
      <c r="D749" s="5"/>
      <c r="E749" s="5"/>
      <c r="F749" s="1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2" x14ac:dyDescent="0.25">
      <c r="A750" s="5"/>
      <c r="B750" s="1"/>
      <c r="C750" s="5"/>
      <c r="D750" s="5"/>
      <c r="E750" s="5"/>
      <c r="F750" s="1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2" x14ac:dyDescent="0.25">
      <c r="A751" s="5"/>
      <c r="B751" s="1"/>
      <c r="C751" s="5"/>
      <c r="D751" s="5"/>
      <c r="E751" s="5"/>
      <c r="F751" s="1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2" x14ac:dyDescent="0.25">
      <c r="A752" s="5"/>
      <c r="B752" s="1"/>
      <c r="C752" s="5"/>
      <c r="D752" s="5"/>
      <c r="E752" s="5"/>
      <c r="F752" s="1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2" x14ac:dyDescent="0.25">
      <c r="A753" s="5"/>
      <c r="B753" s="1"/>
      <c r="C753" s="5"/>
      <c r="D753" s="5"/>
      <c r="E753" s="5"/>
      <c r="F753" s="1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2" x14ac:dyDescent="0.25">
      <c r="A754" s="5"/>
      <c r="B754" s="1"/>
      <c r="C754" s="5"/>
      <c r="D754" s="5"/>
      <c r="E754" s="5"/>
      <c r="F754" s="1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2" x14ac:dyDescent="0.25">
      <c r="A755" s="5"/>
      <c r="B755" s="1"/>
      <c r="C755" s="5"/>
      <c r="D755" s="5"/>
      <c r="E755" s="5"/>
      <c r="F755" s="1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2" x14ac:dyDescent="0.25">
      <c r="A756" s="5"/>
      <c r="B756" s="1"/>
      <c r="C756" s="5"/>
      <c r="D756" s="5"/>
      <c r="E756" s="5"/>
      <c r="F756" s="1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2" x14ac:dyDescent="0.25">
      <c r="A757" s="5"/>
      <c r="B757" s="1"/>
      <c r="C757" s="5"/>
      <c r="D757" s="5"/>
      <c r="E757" s="5"/>
      <c r="F757" s="1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2" x14ac:dyDescent="0.25">
      <c r="A758" s="5"/>
      <c r="B758" s="1"/>
      <c r="C758" s="5"/>
      <c r="D758" s="5"/>
      <c r="E758" s="5"/>
      <c r="F758" s="1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2" x14ac:dyDescent="0.25">
      <c r="A759" s="5"/>
      <c r="B759" s="1"/>
      <c r="C759" s="5"/>
      <c r="D759" s="5"/>
      <c r="E759" s="5"/>
      <c r="F759" s="1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2" x14ac:dyDescent="0.25">
      <c r="A760" s="5"/>
      <c r="B760" s="1"/>
      <c r="C760" s="5"/>
      <c r="D760" s="5"/>
      <c r="E760" s="5"/>
      <c r="F760" s="1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2" x14ac:dyDescent="0.25">
      <c r="A761" s="5"/>
      <c r="B761" s="1"/>
      <c r="C761" s="5"/>
      <c r="D761" s="5"/>
      <c r="E761" s="5"/>
      <c r="F761" s="1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2" x14ac:dyDescent="0.25">
      <c r="A762" s="5"/>
      <c r="B762" s="1"/>
      <c r="C762" s="5"/>
      <c r="D762" s="5"/>
      <c r="E762" s="5"/>
      <c r="F762" s="1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2" x14ac:dyDescent="0.25">
      <c r="A763" s="5"/>
      <c r="B763" s="1"/>
      <c r="C763" s="5"/>
      <c r="D763" s="5"/>
      <c r="E763" s="5"/>
      <c r="F763" s="1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2" x14ac:dyDescent="0.25">
      <c r="A764" s="5"/>
      <c r="B764" s="1"/>
      <c r="C764" s="5"/>
      <c r="D764" s="5"/>
      <c r="E764" s="5"/>
      <c r="F764" s="1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2" x14ac:dyDescent="0.25">
      <c r="A765" s="5"/>
      <c r="B765" s="1"/>
      <c r="C765" s="5"/>
      <c r="D765" s="5"/>
      <c r="E765" s="5"/>
      <c r="F765" s="1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2" x14ac:dyDescent="0.25">
      <c r="A766" s="5"/>
      <c r="B766" s="1"/>
      <c r="C766" s="5"/>
      <c r="D766" s="5"/>
      <c r="E766" s="5"/>
      <c r="F766" s="1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2" x14ac:dyDescent="0.25">
      <c r="A767" s="5"/>
      <c r="B767" s="1"/>
      <c r="C767" s="5"/>
      <c r="D767" s="5"/>
      <c r="E767" s="5"/>
      <c r="F767" s="1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2" x14ac:dyDescent="0.25">
      <c r="A768" s="5"/>
      <c r="B768" s="1"/>
      <c r="C768" s="5"/>
      <c r="D768" s="5"/>
      <c r="E768" s="5"/>
      <c r="F768" s="1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2" x14ac:dyDescent="0.25">
      <c r="A769" s="5"/>
      <c r="B769" s="1"/>
      <c r="C769" s="5"/>
      <c r="D769" s="5"/>
      <c r="E769" s="5"/>
      <c r="F769" s="1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2" x14ac:dyDescent="0.25">
      <c r="A770" s="5"/>
      <c r="B770" s="1"/>
      <c r="C770" s="5"/>
      <c r="D770" s="5"/>
      <c r="E770" s="5"/>
      <c r="F770" s="1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2" x14ac:dyDescent="0.25">
      <c r="A771" s="5"/>
      <c r="B771" s="1"/>
      <c r="C771" s="5"/>
      <c r="D771" s="5"/>
      <c r="E771" s="5"/>
      <c r="F771" s="1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2" x14ac:dyDescent="0.25">
      <c r="A772" s="5"/>
      <c r="B772" s="1"/>
      <c r="C772" s="5"/>
      <c r="D772" s="5"/>
      <c r="E772" s="5"/>
      <c r="F772" s="1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2" x14ac:dyDescent="0.25">
      <c r="A773" s="5"/>
      <c r="B773" s="1"/>
      <c r="C773" s="5"/>
      <c r="D773" s="5"/>
      <c r="E773" s="5"/>
      <c r="F773" s="1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2" x14ac:dyDescent="0.25">
      <c r="A774" s="5"/>
      <c r="B774" s="1"/>
      <c r="C774" s="5"/>
      <c r="D774" s="5"/>
      <c r="E774" s="5"/>
      <c r="F774" s="1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2" x14ac:dyDescent="0.25">
      <c r="A775" s="5"/>
      <c r="B775" s="1"/>
      <c r="C775" s="5"/>
      <c r="D775" s="5"/>
      <c r="E775" s="5"/>
      <c r="F775" s="1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2" x14ac:dyDescent="0.25">
      <c r="A776" s="5"/>
      <c r="B776" s="1"/>
      <c r="C776" s="5"/>
      <c r="D776" s="5"/>
      <c r="E776" s="5"/>
      <c r="F776" s="1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2" x14ac:dyDescent="0.25">
      <c r="A777" s="5"/>
      <c r="B777" s="1"/>
      <c r="C777" s="5"/>
      <c r="D777" s="5"/>
      <c r="E777" s="5"/>
      <c r="F777" s="1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2" x14ac:dyDescent="0.25">
      <c r="A778" s="5"/>
      <c r="B778" s="1"/>
      <c r="C778" s="5"/>
      <c r="D778" s="5"/>
      <c r="E778" s="5"/>
      <c r="F778" s="1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2" x14ac:dyDescent="0.25">
      <c r="A779" s="5"/>
      <c r="B779" s="1"/>
      <c r="C779" s="5"/>
      <c r="D779" s="5"/>
      <c r="E779" s="5"/>
      <c r="F779" s="1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2" x14ac:dyDescent="0.25">
      <c r="A780" s="5"/>
      <c r="B780" s="1"/>
      <c r="C780" s="5"/>
      <c r="D780" s="5"/>
      <c r="E780" s="5"/>
      <c r="F780" s="1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2" x14ac:dyDescent="0.25">
      <c r="A781" s="5"/>
      <c r="B781" s="1"/>
      <c r="C781" s="5"/>
      <c r="D781" s="5"/>
      <c r="E781" s="5"/>
      <c r="F781" s="1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2" x14ac:dyDescent="0.25">
      <c r="A782" s="5"/>
      <c r="B782" s="1"/>
      <c r="C782" s="5"/>
      <c r="D782" s="5"/>
      <c r="E782" s="5"/>
      <c r="F782" s="1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2" x14ac:dyDescent="0.25">
      <c r="A783" s="5"/>
      <c r="B783" s="1"/>
      <c r="C783" s="5"/>
      <c r="D783" s="5"/>
      <c r="E783" s="5"/>
      <c r="F783" s="1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2" x14ac:dyDescent="0.25">
      <c r="A784" s="5"/>
      <c r="B784" s="1"/>
      <c r="C784" s="5"/>
      <c r="D784" s="5"/>
      <c r="E784" s="5"/>
      <c r="F784" s="1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2" x14ac:dyDescent="0.25">
      <c r="A785" s="5"/>
      <c r="B785" s="1"/>
      <c r="C785" s="5"/>
      <c r="D785" s="5"/>
      <c r="E785" s="5"/>
      <c r="F785" s="1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2" x14ac:dyDescent="0.25">
      <c r="A786" s="5"/>
      <c r="B786" s="1"/>
      <c r="C786" s="5"/>
      <c r="D786" s="5"/>
      <c r="E786" s="5"/>
      <c r="F786" s="1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2" x14ac:dyDescent="0.25">
      <c r="A787" s="5"/>
      <c r="B787" s="1"/>
      <c r="C787" s="5"/>
      <c r="D787" s="5"/>
      <c r="E787" s="5"/>
      <c r="F787" s="1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2" x14ac:dyDescent="0.25">
      <c r="A788" s="5"/>
      <c r="B788" s="1"/>
      <c r="C788" s="5"/>
      <c r="D788" s="5"/>
      <c r="E788" s="5"/>
      <c r="F788" s="1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2" x14ac:dyDescent="0.25">
      <c r="A789" s="5"/>
      <c r="B789" s="1"/>
      <c r="C789" s="5"/>
      <c r="D789" s="5"/>
      <c r="E789" s="5"/>
      <c r="F789" s="1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2" x14ac:dyDescent="0.25">
      <c r="A790" s="5"/>
      <c r="B790" s="1"/>
      <c r="C790" s="5"/>
      <c r="D790" s="5"/>
      <c r="E790" s="5"/>
      <c r="F790" s="1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2" x14ac:dyDescent="0.25">
      <c r="A791" s="5"/>
      <c r="B791" s="1"/>
      <c r="C791" s="5"/>
      <c r="D791" s="5"/>
      <c r="E791" s="5"/>
      <c r="F791" s="1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2" x14ac:dyDescent="0.25">
      <c r="A792" s="5"/>
      <c r="B792" s="1"/>
      <c r="C792" s="5"/>
      <c r="D792" s="5"/>
      <c r="E792" s="5"/>
      <c r="F792" s="1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2" x14ac:dyDescent="0.25">
      <c r="A793" s="5"/>
      <c r="B793" s="1"/>
      <c r="C793" s="5"/>
      <c r="D793" s="5"/>
      <c r="E793" s="5"/>
      <c r="F793" s="1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2" x14ac:dyDescent="0.25">
      <c r="A794" s="5"/>
      <c r="B794" s="1"/>
      <c r="C794" s="5"/>
      <c r="D794" s="5"/>
      <c r="E794" s="5"/>
      <c r="F794" s="1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2" x14ac:dyDescent="0.25">
      <c r="A795" s="5"/>
      <c r="B795" s="1"/>
      <c r="C795" s="5"/>
      <c r="D795" s="5"/>
      <c r="E795" s="5"/>
      <c r="F795" s="1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2" x14ac:dyDescent="0.25">
      <c r="A796" s="5"/>
      <c r="B796" s="1"/>
      <c r="C796" s="5"/>
      <c r="D796" s="5"/>
      <c r="E796" s="5"/>
      <c r="F796" s="1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2" x14ac:dyDescent="0.25">
      <c r="A797" s="5"/>
      <c r="B797" s="1"/>
      <c r="C797" s="5"/>
      <c r="D797" s="5"/>
      <c r="E797" s="5"/>
      <c r="F797" s="1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2" x14ac:dyDescent="0.25">
      <c r="A798" s="5"/>
      <c r="B798" s="1"/>
      <c r="C798" s="5"/>
      <c r="D798" s="5"/>
      <c r="E798" s="5"/>
      <c r="F798" s="1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2" x14ac:dyDescent="0.25">
      <c r="A799" s="5"/>
      <c r="B799" s="1"/>
      <c r="C799" s="5"/>
      <c r="D799" s="5"/>
      <c r="E799" s="5"/>
      <c r="F799" s="1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2" x14ac:dyDescent="0.25">
      <c r="A800" s="5"/>
      <c r="B800" s="1"/>
      <c r="C800" s="5"/>
      <c r="D800" s="5"/>
      <c r="E800" s="5"/>
      <c r="F800" s="1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2" x14ac:dyDescent="0.25">
      <c r="A801" s="5"/>
      <c r="B801" s="1"/>
      <c r="C801" s="5"/>
      <c r="D801" s="5"/>
      <c r="E801" s="5"/>
      <c r="F801" s="1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2" x14ac:dyDescent="0.25">
      <c r="A802" s="5"/>
      <c r="B802" s="1"/>
      <c r="C802" s="5"/>
      <c r="D802" s="5"/>
      <c r="E802" s="5"/>
      <c r="F802" s="1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2" x14ac:dyDescent="0.25">
      <c r="A803" s="5"/>
      <c r="B803" s="1"/>
      <c r="C803" s="5"/>
      <c r="D803" s="5"/>
      <c r="E803" s="5"/>
      <c r="F803" s="1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2" x14ac:dyDescent="0.25">
      <c r="A804" s="5"/>
      <c r="B804" s="1"/>
      <c r="C804" s="5"/>
      <c r="D804" s="5"/>
      <c r="E804" s="5"/>
      <c r="F804" s="1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2" x14ac:dyDescent="0.25">
      <c r="A805" s="5"/>
      <c r="B805" s="1"/>
      <c r="C805" s="5"/>
      <c r="D805" s="5"/>
      <c r="E805" s="5"/>
      <c r="F805" s="1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2" x14ac:dyDescent="0.25">
      <c r="A806" s="5"/>
      <c r="B806" s="1"/>
      <c r="C806" s="5"/>
      <c r="D806" s="5"/>
      <c r="E806" s="5"/>
      <c r="F806" s="1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2" x14ac:dyDescent="0.25">
      <c r="A807" s="5"/>
      <c r="B807" s="1"/>
      <c r="C807" s="5"/>
      <c r="D807" s="5"/>
      <c r="E807" s="5"/>
      <c r="F807" s="1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2" x14ac:dyDescent="0.25">
      <c r="A808" s="5"/>
      <c r="B808" s="1"/>
      <c r="C808" s="5"/>
      <c r="D808" s="5"/>
      <c r="E808" s="5"/>
      <c r="F808" s="1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2" x14ac:dyDescent="0.25">
      <c r="A809" s="5"/>
      <c r="B809" s="1"/>
      <c r="C809" s="5"/>
      <c r="D809" s="5"/>
      <c r="E809" s="5"/>
      <c r="F809" s="1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2" x14ac:dyDescent="0.25">
      <c r="A810" s="5"/>
      <c r="B810" s="1"/>
      <c r="C810" s="5"/>
      <c r="D810" s="5"/>
      <c r="E810" s="5"/>
      <c r="F810" s="1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2" x14ac:dyDescent="0.25">
      <c r="A811" s="5"/>
      <c r="B811" s="1"/>
      <c r="C811" s="5"/>
      <c r="D811" s="5"/>
      <c r="E811" s="5"/>
      <c r="F811" s="1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2" x14ac:dyDescent="0.25">
      <c r="A812" s="5"/>
      <c r="B812" s="1"/>
      <c r="C812" s="5"/>
      <c r="D812" s="5"/>
      <c r="E812" s="5"/>
      <c r="F812" s="1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2" x14ac:dyDescent="0.25">
      <c r="A813" s="5"/>
      <c r="B813" s="1"/>
      <c r="C813" s="5"/>
      <c r="D813" s="5"/>
      <c r="E813" s="5"/>
      <c r="F813" s="1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2" x14ac:dyDescent="0.25">
      <c r="A814" s="5"/>
      <c r="B814" s="1"/>
      <c r="C814" s="5"/>
      <c r="D814" s="5"/>
      <c r="E814" s="5"/>
      <c r="F814" s="1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2" x14ac:dyDescent="0.25">
      <c r="A815" s="5"/>
      <c r="B815" s="1"/>
      <c r="C815" s="5"/>
      <c r="D815" s="5"/>
      <c r="E815" s="5"/>
      <c r="F815" s="1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2" x14ac:dyDescent="0.25">
      <c r="A816" s="5"/>
      <c r="B816" s="1"/>
      <c r="C816" s="5"/>
      <c r="D816" s="5"/>
      <c r="E816" s="5"/>
      <c r="F816" s="1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2" x14ac:dyDescent="0.25">
      <c r="A817" s="5"/>
      <c r="B817" s="1"/>
      <c r="C817" s="5"/>
      <c r="D817" s="5"/>
      <c r="E817" s="5"/>
      <c r="F817" s="1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2" x14ac:dyDescent="0.25">
      <c r="A818" s="5"/>
      <c r="B818" s="1"/>
      <c r="C818" s="5"/>
      <c r="D818" s="5"/>
      <c r="E818" s="5"/>
      <c r="F818" s="1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2" x14ac:dyDescent="0.25">
      <c r="A819" s="5"/>
      <c r="B819" s="1"/>
      <c r="C819" s="5"/>
      <c r="D819" s="5"/>
      <c r="E819" s="5"/>
      <c r="F819" s="1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2" x14ac:dyDescent="0.25">
      <c r="A820" s="5"/>
      <c r="B820" s="1"/>
      <c r="C820" s="5"/>
      <c r="D820" s="5"/>
      <c r="E820" s="5"/>
      <c r="F820" s="1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2" x14ac:dyDescent="0.25">
      <c r="A821" s="5"/>
      <c r="B821" s="1"/>
      <c r="C821" s="5"/>
      <c r="D821" s="5"/>
      <c r="E821" s="5"/>
      <c r="F821" s="1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2" x14ac:dyDescent="0.25">
      <c r="A822" s="5"/>
      <c r="B822" s="1"/>
      <c r="C822" s="5"/>
      <c r="D822" s="5"/>
      <c r="E822" s="5"/>
      <c r="F822" s="1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2" x14ac:dyDescent="0.25">
      <c r="A823" s="5"/>
      <c r="B823" s="1"/>
      <c r="C823" s="5"/>
      <c r="D823" s="5"/>
      <c r="E823" s="5"/>
      <c r="F823" s="1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2" x14ac:dyDescent="0.25">
      <c r="A824" s="5"/>
      <c r="B824" s="1"/>
      <c r="C824" s="5"/>
      <c r="D824" s="5"/>
      <c r="E824" s="5"/>
      <c r="F824" s="1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2" x14ac:dyDescent="0.25">
      <c r="A825" s="5"/>
      <c r="B825" s="1"/>
      <c r="C825" s="5"/>
      <c r="D825" s="5"/>
      <c r="E825" s="5"/>
      <c r="F825" s="1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2" x14ac:dyDescent="0.25">
      <c r="A826" s="5"/>
      <c r="B826" s="1"/>
      <c r="C826" s="5"/>
      <c r="D826" s="5"/>
      <c r="E826" s="5"/>
      <c r="F826" s="1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2" x14ac:dyDescent="0.25">
      <c r="A827" s="5"/>
      <c r="B827" s="1"/>
      <c r="C827" s="5"/>
      <c r="D827" s="5"/>
      <c r="E827" s="5"/>
      <c r="F827" s="1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2" x14ac:dyDescent="0.25">
      <c r="A828" s="5"/>
      <c r="B828" s="1"/>
      <c r="C828" s="5"/>
      <c r="D828" s="5"/>
      <c r="E828" s="5"/>
      <c r="F828" s="1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2" x14ac:dyDescent="0.25">
      <c r="A829" s="5"/>
      <c r="B829" s="1"/>
      <c r="C829" s="5"/>
      <c r="D829" s="5"/>
      <c r="E829" s="5"/>
      <c r="F829" s="1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2" x14ac:dyDescent="0.25">
      <c r="A830" s="5"/>
      <c r="B830" s="1"/>
      <c r="C830" s="5"/>
      <c r="D830" s="5"/>
      <c r="E830" s="5"/>
      <c r="F830" s="1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2" x14ac:dyDescent="0.25">
      <c r="A831" s="5"/>
      <c r="B831" s="1"/>
      <c r="C831" s="5"/>
      <c r="D831" s="5"/>
      <c r="E831" s="5"/>
      <c r="F831" s="1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2" x14ac:dyDescent="0.25">
      <c r="A832" s="5"/>
      <c r="B832" s="1"/>
      <c r="C832" s="5"/>
      <c r="D832" s="5"/>
      <c r="E832" s="5"/>
      <c r="F832" s="1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2" x14ac:dyDescent="0.25">
      <c r="A833" s="5"/>
      <c r="B833" s="1"/>
      <c r="C833" s="5"/>
      <c r="D833" s="5"/>
      <c r="E833" s="5"/>
      <c r="F833" s="1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2" x14ac:dyDescent="0.25">
      <c r="A834" s="5"/>
      <c r="B834" s="1"/>
      <c r="C834" s="5"/>
      <c r="D834" s="5"/>
      <c r="E834" s="5"/>
      <c r="F834" s="1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2" x14ac:dyDescent="0.25">
      <c r="A835" s="5"/>
      <c r="B835" s="1"/>
      <c r="C835" s="5"/>
      <c r="D835" s="5"/>
      <c r="E835" s="5"/>
      <c r="F835" s="1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2" x14ac:dyDescent="0.25">
      <c r="A836" s="5"/>
      <c r="B836" s="1"/>
      <c r="C836" s="5"/>
      <c r="D836" s="5"/>
      <c r="E836" s="5"/>
      <c r="F836" s="1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2" x14ac:dyDescent="0.25">
      <c r="A837" s="5"/>
      <c r="B837" s="1"/>
      <c r="C837" s="5"/>
      <c r="D837" s="5"/>
      <c r="E837" s="5"/>
      <c r="F837" s="1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2" x14ac:dyDescent="0.25">
      <c r="A838" s="5"/>
      <c r="B838" s="1"/>
      <c r="C838" s="5"/>
      <c r="D838" s="5"/>
      <c r="E838" s="5"/>
      <c r="F838" s="1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2" x14ac:dyDescent="0.25">
      <c r="A839" s="5"/>
      <c r="B839" s="1"/>
      <c r="C839" s="5"/>
      <c r="D839" s="5"/>
      <c r="E839" s="5"/>
      <c r="F839" s="1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2" x14ac:dyDescent="0.25">
      <c r="A840" s="5"/>
      <c r="B840" s="1"/>
      <c r="C840" s="5"/>
      <c r="D840" s="5"/>
      <c r="E840" s="5"/>
      <c r="F840" s="1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2" x14ac:dyDescent="0.25">
      <c r="A841" s="5"/>
      <c r="B841" s="1"/>
      <c r="C841" s="5"/>
      <c r="D841" s="5"/>
      <c r="E841" s="5"/>
      <c r="F841" s="1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2" x14ac:dyDescent="0.25">
      <c r="A842" s="5"/>
      <c r="B842" s="1"/>
      <c r="C842" s="5"/>
      <c r="D842" s="5"/>
      <c r="E842" s="5"/>
      <c r="F842" s="1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2" x14ac:dyDescent="0.25">
      <c r="A843" s="5"/>
      <c r="B843" s="1"/>
      <c r="C843" s="5"/>
      <c r="D843" s="5"/>
      <c r="E843" s="5"/>
      <c r="F843" s="1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2" x14ac:dyDescent="0.25">
      <c r="A844" s="5"/>
      <c r="B844" s="1"/>
      <c r="C844" s="5"/>
      <c r="D844" s="5"/>
      <c r="E844" s="5"/>
      <c r="F844" s="1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2" x14ac:dyDescent="0.25">
      <c r="A845" s="5"/>
      <c r="B845" s="1"/>
      <c r="C845" s="5"/>
      <c r="D845" s="5"/>
      <c r="E845" s="5"/>
      <c r="F845" s="1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2" x14ac:dyDescent="0.25">
      <c r="A846" s="5"/>
      <c r="B846" s="1"/>
      <c r="C846" s="5"/>
      <c r="D846" s="5"/>
      <c r="E846" s="5"/>
      <c r="F846" s="1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2" x14ac:dyDescent="0.25">
      <c r="A847" s="5"/>
      <c r="B847" s="1"/>
      <c r="C847" s="5"/>
      <c r="D847" s="5"/>
      <c r="E847" s="5"/>
      <c r="F847" s="1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2" x14ac:dyDescent="0.25">
      <c r="A848" s="5"/>
      <c r="B848" s="1"/>
      <c r="C848" s="5"/>
      <c r="D848" s="5"/>
      <c r="E848" s="5"/>
      <c r="F848" s="1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2" x14ac:dyDescent="0.25">
      <c r="A849" s="5"/>
      <c r="B849" s="1"/>
      <c r="C849" s="5"/>
      <c r="D849" s="5"/>
      <c r="E849" s="5"/>
      <c r="F849" s="1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2" x14ac:dyDescent="0.25">
      <c r="A850" s="5"/>
      <c r="B850" s="1"/>
      <c r="C850" s="5"/>
      <c r="D850" s="5"/>
      <c r="E850" s="5"/>
      <c r="F850" s="1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2" x14ac:dyDescent="0.25">
      <c r="A851" s="5"/>
      <c r="B851" s="1"/>
      <c r="C851" s="5"/>
      <c r="D851" s="5"/>
      <c r="E851" s="5"/>
      <c r="F851" s="1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2" x14ac:dyDescent="0.25">
      <c r="A852" s="5"/>
      <c r="B852" s="1"/>
      <c r="C852" s="5"/>
      <c r="D852" s="5"/>
      <c r="E852" s="5"/>
      <c r="F852" s="1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2" x14ac:dyDescent="0.25">
      <c r="A853" s="5"/>
      <c r="B853" s="1"/>
      <c r="C853" s="5"/>
      <c r="D853" s="5"/>
      <c r="E853" s="5"/>
      <c r="F853" s="1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2" x14ac:dyDescent="0.25">
      <c r="A854" s="5"/>
      <c r="B854" s="1"/>
      <c r="C854" s="5"/>
      <c r="D854" s="5"/>
      <c r="E854" s="5"/>
      <c r="F854" s="1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2" x14ac:dyDescent="0.25">
      <c r="A855" s="5"/>
      <c r="B855" s="1"/>
      <c r="C855" s="5"/>
      <c r="D855" s="5"/>
      <c r="E855" s="5"/>
      <c r="F855" s="1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2" x14ac:dyDescent="0.25">
      <c r="A856" s="5"/>
      <c r="B856" s="1"/>
      <c r="C856" s="5"/>
      <c r="D856" s="5"/>
      <c r="E856" s="5"/>
      <c r="F856" s="1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2" x14ac:dyDescent="0.25">
      <c r="A857" s="5"/>
      <c r="B857" s="1"/>
      <c r="C857" s="5"/>
      <c r="D857" s="5"/>
      <c r="E857" s="5"/>
      <c r="F857" s="1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2" x14ac:dyDescent="0.25">
      <c r="A858" s="5"/>
      <c r="B858" s="1"/>
      <c r="C858" s="5"/>
      <c r="D858" s="5"/>
      <c r="E858" s="5"/>
      <c r="F858" s="1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2" x14ac:dyDescent="0.25">
      <c r="A859" s="5"/>
      <c r="B859" s="1"/>
      <c r="C859" s="5"/>
      <c r="D859" s="5"/>
      <c r="E859" s="5"/>
      <c r="F859" s="1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2" x14ac:dyDescent="0.25">
      <c r="A860" s="5"/>
      <c r="B860" s="1"/>
      <c r="C860" s="5"/>
      <c r="D860" s="5"/>
      <c r="E860" s="5"/>
      <c r="F860" s="1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2" x14ac:dyDescent="0.25">
      <c r="A861" s="5"/>
      <c r="B861" s="1"/>
      <c r="C861" s="5"/>
      <c r="D861" s="5"/>
      <c r="E861" s="5"/>
      <c r="F861" s="1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2" x14ac:dyDescent="0.25">
      <c r="A862" s="5"/>
      <c r="B862" s="1"/>
      <c r="C862" s="5"/>
      <c r="D862" s="5"/>
      <c r="E862" s="5"/>
      <c r="F862" s="1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2" x14ac:dyDescent="0.25">
      <c r="A863" s="5"/>
      <c r="B863" s="1"/>
      <c r="C863" s="5"/>
      <c r="D863" s="5"/>
      <c r="E863" s="5"/>
      <c r="F863" s="1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2" x14ac:dyDescent="0.25">
      <c r="A864" s="5"/>
      <c r="B864" s="1"/>
      <c r="C864" s="5"/>
      <c r="D864" s="5"/>
      <c r="E864" s="5"/>
      <c r="F864" s="1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2" x14ac:dyDescent="0.25">
      <c r="A865" s="5"/>
      <c r="B865" s="1"/>
      <c r="C865" s="5"/>
      <c r="D865" s="5"/>
      <c r="E865" s="5"/>
      <c r="F865" s="1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2" x14ac:dyDescent="0.25">
      <c r="A866" s="5"/>
      <c r="B866" s="1"/>
      <c r="C866" s="5"/>
      <c r="D866" s="5"/>
      <c r="E866" s="5"/>
      <c r="F866" s="1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2" x14ac:dyDescent="0.25">
      <c r="A867" s="5"/>
      <c r="B867" s="1"/>
      <c r="C867" s="5"/>
      <c r="D867" s="5"/>
      <c r="E867" s="5"/>
      <c r="F867" s="1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2" x14ac:dyDescent="0.25">
      <c r="A868" s="5"/>
      <c r="B868" s="1"/>
      <c r="C868" s="5"/>
      <c r="D868" s="5"/>
      <c r="E868" s="5"/>
      <c r="F868" s="1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2" x14ac:dyDescent="0.25">
      <c r="A869" s="5"/>
      <c r="B869" s="1"/>
      <c r="C869" s="5"/>
      <c r="D869" s="5"/>
      <c r="E869" s="5"/>
      <c r="F869" s="1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2" x14ac:dyDescent="0.25">
      <c r="A870" s="5"/>
      <c r="B870" s="1"/>
      <c r="C870" s="5"/>
      <c r="D870" s="5"/>
      <c r="E870" s="5"/>
      <c r="F870" s="1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2" x14ac:dyDescent="0.25">
      <c r="A871" s="5"/>
      <c r="B871" s="1"/>
      <c r="C871" s="5"/>
      <c r="D871" s="5"/>
      <c r="E871" s="5"/>
      <c r="F871" s="1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2" x14ac:dyDescent="0.25">
      <c r="A872" s="5"/>
      <c r="B872" s="1"/>
      <c r="C872" s="5"/>
      <c r="D872" s="5"/>
      <c r="E872" s="5"/>
      <c r="F872" s="1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2" x14ac:dyDescent="0.25">
      <c r="A873" s="5"/>
      <c r="B873" s="1"/>
      <c r="C873" s="5"/>
      <c r="D873" s="5"/>
      <c r="E873" s="5"/>
      <c r="F873" s="1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2" x14ac:dyDescent="0.25">
      <c r="A874" s="5"/>
      <c r="B874" s="1"/>
      <c r="C874" s="5"/>
      <c r="D874" s="5"/>
      <c r="E874" s="5"/>
      <c r="F874" s="1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2" x14ac:dyDescent="0.25">
      <c r="A875" s="5"/>
      <c r="B875" s="1"/>
      <c r="C875" s="5"/>
      <c r="D875" s="5"/>
      <c r="E875" s="5"/>
      <c r="F875" s="1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2" x14ac:dyDescent="0.25">
      <c r="A876" s="5"/>
      <c r="B876" s="1"/>
      <c r="C876" s="5"/>
      <c r="D876" s="5"/>
      <c r="E876" s="5"/>
      <c r="F876" s="1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2" x14ac:dyDescent="0.25">
      <c r="A877" s="5"/>
      <c r="B877" s="1"/>
      <c r="C877" s="5"/>
      <c r="D877" s="5"/>
      <c r="E877" s="5"/>
      <c r="F877" s="1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2" x14ac:dyDescent="0.25">
      <c r="A878" s="5"/>
      <c r="B878" s="1"/>
      <c r="C878" s="5"/>
      <c r="D878" s="5"/>
      <c r="E878" s="5"/>
      <c r="F878" s="1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2" x14ac:dyDescent="0.25">
      <c r="A879" s="5"/>
      <c r="B879" s="1"/>
      <c r="C879" s="5"/>
      <c r="D879" s="5"/>
      <c r="E879" s="5"/>
      <c r="F879" s="1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2" x14ac:dyDescent="0.25">
      <c r="A880" s="5"/>
      <c r="B880" s="1"/>
      <c r="C880" s="5"/>
      <c r="D880" s="5"/>
      <c r="E880" s="5"/>
      <c r="F880" s="1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2" x14ac:dyDescent="0.25">
      <c r="A881" s="5"/>
      <c r="B881" s="1"/>
      <c r="C881" s="5"/>
      <c r="D881" s="5"/>
      <c r="E881" s="5"/>
      <c r="F881" s="1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2" x14ac:dyDescent="0.25">
      <c r="A882" s="5"/>
      <c r="B882" s="1"/>
      <c r="C882" s="5"/>
      <c r="D882" s="5"/>
      <c r="E882" s="5"/>
      <c r="F882" s="1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2" x14ac:dyDescent="0.25">
      <c r="A883" s="5"/>
      <c r="B883" s="1"/>
      <c r="C883" s="5"/>
      <c r="D883" s="5"/>
      <c r="E883" s="5"/>
      <c r="F883" s="1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2" x14ac:dyDescent="0.25">
      <c r="A884" s="5"/>
      <c r="B884" s="1"/>
      <c r="C884" s="5"/>
      <c r="D884" s="5"/>
      <c r="E884" s="5"/>
      <c r="F884" s="1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2" x14ac:dyDescent="0.25">
      <c r="A885" s="5"/>
      <c r="B885" s="1"/>
      <c r="C885" s="5"/>
      <c r="D885" s="5"/>
      <c r="E885" s="5"/>
      <c r="F885" s="1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2" x14ac:dyDescent="0.25">
      <c r="A886" s="5"/>
      <c r="B886" s="1"/>
      <c r="C886" s="5"/>
      <c r="D886" s="5"/>
      <c r="E886" s="5"/>
      <c r="F886" s="1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2" x14ac:dyDescent="0.25">
      <c r="A887" s="5"/>
      <c r="B887" s="1"/>
      <c r="C887" s="5"/>
      <c r="D887" s="5"/>
      <c r="E887" s="5"/>
      <c r="F887" s="1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2" x14ac:dyDescent="0.25">
      <c r="A888" s="5"/>
      <c r="B888" s="1"/>
      <c r="C888" s="5"/>
      <c r="D888" s="5"/>
      <c r="E888" s="5"/>
      <c r="F888" s="1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2" x14ac:dyDescent="0.25">
      <c r="A889" s="5"/>
      <c r="B889" s="1"/>
      <c r="C889" s="5"/>
      <c r="D889" s="5"/>
      <c r="E889" s="5"/>
      <c r="F889" s="1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2" x14ac:dyDescent="0.25">
      <c r="A890" s="5"/>
      <c r="B890" s="1"/>
      <c r="C890" s="5"/>
      <c r="D890" s="5"/>
      <c r="E890" s="5"/>
      <c r="F890" s="1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2" x14ac:dyDescent="0.25">
      <c r="A891" s="5"/>
      <c r="B891" s="1"/>
      <c r="C891" s="5"/>
      <c r="D891" s="5"/>
      <c r="E891" s="5"/>
      <c r="F891" s="1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2" x14ac:dyDescent="0.25">
      <c r="A892" s="5"/>
      <c r="B892" s="1"/>
      <c r="C892" s="5"/>
      <c r="D892" s="5"/>
      <c r="E892" s="5"/>
      <c r="F892" s="1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2" x14ac:dyDescent="0.25">
      <c r="A893" s="5"/>
      <c r="B893" s="1"/>
      <c r="C893" s="5"/>
      <c r="D893" s="5"/>
      <c r="E893" s="5"/>
      <c r="F893" s="1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2" x14ac:dyDescent="0.25">
      <c r="A894" s="5"/>
      <c r="B894" s="1"/>
      <c r="C894" s="5"/>
      <c r="D894" s="5"/>
      <c r="E894" s="5"/>
      <c r="F894" s="1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2" x14ac:dyDescent="0.25">
      <c r="A895" s="5"/>
      <c r="B895" s="1"/>
      <c r="C895" s="5"/>
      <c r="D895" s="5"/>
      <c r="E895" s="5"/>
      <c r="F895" s="1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2" x14ac:dyDescent="0.25">
      <c r="A896" s="5"/>
      <c r="B896" s="1"/>
      <c r="C896" s="5"/>
      <c r="D896" s="5"/>
      <c r="E896" s="5"/>
      <c r="F896" s="1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2" x14ac:dyDescent="0.25">
      <c r="A897" s="5"/>
      <c r="B897" s="1"/>
      <c r="C897" s="5"/>
      <c r="D897" s="5"/>
      <c r="E897" s="5"/>
      <c r="F897" s="1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2" x14ac:dyDescent="0.25">
      <c r="A898" s="5"/>
      <c r="B898" s="1"/>
      <c r="C898" s="5"/>
      <c r="D898" s="5"/>
      <c r="E898" s="5"/>
      <c r="F898" s="1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2" x14ac:dyDescent="0.25">
      <c r="A899" s="5"/>
      <c r="B899" s="1"/>
      <c r="C899" s="5"/>
      <c r="D899" s="5"/>
      <c r="E899" s="5"/>
      <c r="F899" s="1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2" x14ac:dyDescent="0.25">
      <c r="A900" s="5"/>
      <c r="B900" s="1"/>
      <c r="C900" s="5"/>
      <c r="D900" s="5"/>
      <c r="E900" s="5"/>
      <c r="F900" s="1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2" x14ac:dyDescent="0.25">
      <c r="A901" s="5"/>
      <c r="B901" s="1"/>
      <c r="C901" s="5"/>
      <c r="D901" s="5"/>
      <c r="E901" s="5"/>
      <c r="F901" s="1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2" x14ac:dyDescent="0.25">
      <c r="A902" s="5"/>
      <c r="B902" s="1"/>
      <c r="C902" s="5"/>
      <c r="D902" s="5"/>
      <c r="E902" s="5"/>
      <c r="F902" s="1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2" x14ac:dyDescent="0.25">
      <c r="A903" s="5"/>
      <c r="B903" s="1"/>
      <c r="C903" s="5"/>
      <c r="D903" s="5"/>
      <c r="E903" s="5"/>
      <c r="F903" s="1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2" x14ac:dyDescent="0.25">
      <c r="A904" s="5"/>
      <c r="B904" s="1"/>
      <c r="C904" s="5"/>
      <c r="D904" s="5"/>
      <c r="E904" s="5"/>
      <c r="F904" s="1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2" x14ac:dyDescent="0.25">
      <c r="A905" s="5"/>
      <c r="B905" s="1"/>
      <c r="C905" s="5"/>
      <c r="D905" s="5"/>
      <c r="E905" s="5"/>
      <c r="F905" s="1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2" x14ac:dyDescent="0.25">
      <c r="A906" s="5"/>
      <c r="B906" s="1"/>
      <c r="C906" s="5"/>
      <c r="D906" s="5"/>
      <c r="E906" s="5"/>
      <c r="F906" s="1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2" x14ac:dyDescent="0.25">
      <c r="A907" s="5"/>
      <c r="B907" s="1"/>
      <c r="C907" s="5"/>
      <c r="D907" s="5"/>
      <c r="E907" s="5"/>
      <c r="F907" s="1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2" x14ac:dyDescent="0.25">
      <c r="A908" s="5"/>
      <c r="B908" s="1"/>
      <c r="C908" s="5"/>
      <c r="D908" s="5"/>
      <c r="E908" s="5"/>
      <c r="F908" s="1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2" x14ac:dyDescent="0.25">
      <c r="A909" s="5"/>
      <c r="B909" s="1"/>
      <c r="C909" s="5"/>
      <c r="D909" s="5"/>
      <c r="E909" s="5"/>
      <c r="F909" s="1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2" x14ac:dyDescent="0.25">
      <c r="A910" s="5"/>
      <c r="B910" s="1"/>
      <c r="C910" s="5"/>
      <c r="D910" s="5"/>
      <c r="E910" s="5"/>
      <c r="F910" s="1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2" x14ac:dyDescent="0.25">
      <c r="A911" s="5"/>
      <c r="B911" s="1"/>
      <c r="C911" s="5"/>
      <c r="D911" s="5"/>
      <c r="E911" s="5"/>
      <c r="F911" s="1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2" x14ac:dyDescent="0.25">
      <c r="A912" s="5"/>
      <c r="B912" s="1"/>
      <c r="C912" s="5"/>
      <c r="D912" s="5"/>
      <c r="E912" s="5"/>
      <c r="F912" s="1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2" x14ac:dyDescent="0.25">
      <c r="A913" s="5"/>
      <c r="B913" s="1"/>
      <c r="C913" s="5"/>
      <c r="D913" s="5"/>
      <c r="E913" s="5"/>
      <c r="F913" s="1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2" x14ac:dyDescent="0.25">
      <c r="A914" s="5"/>
      <c r="B914" s="1"/>
      <c r="C914" s="5"/>
      <c r="D914" s="5"/>
      <c r="E914" s="5"/>
      <c r="F914" s="1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2" x14ac:dyDescent="0.25">
      <c r="A915" s="5"/>
      <c r="B915" s="1"/>
      <c r="C915" s="5"/>
      <c r="D915" s="5"/>
      <c r="E915" s="5"/>
      <c r="F915" s="1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2" x14ac:dyDescent="0.25">
      <c r="A916" s="5"/>
      <c r="B916" s="1"/>
      <c r="C916" s="5"/>
      <c r="D916" s="5"/>
      <c r="E916" s="5"/>
      <c r="F916" s="1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2" x14ac:dyDescent="0.25">
      <c r="A917" s="5"/>
      <c r="B917" s="1"/>
      <c r="C917" s="5"/>
      <c r="D917" s="5"/>
      <c r="E917" s="5"/>
      <c r="F917" s="1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2" x14ac:dyDescent="0.25">
      <c r="A918" s="5"/>
      <c r="B918" s="1"/>
      <c r="C918" s="5"/>
      <c r="D918" s="5"/>
      <c r="E918" s="5"/>
      <c r="F918" s="1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2" x14ac:dyDescent="0.25">
      <c r="A919" s="5"/>
      <c r="B919" s="1"/>
      <c r="C919" s="5"/>
      <c r="D919" s="5"/>
      <c r="E919" s="5"/>
      <c r="F919" s="1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2" x14ac:dyDescent="0.25">
      <c r="A920" s="5"/>
      <c r="B920" s="1"/>
      <c r="C920" s="5"/>
      <c r="D920" s="5"/>
      <c r="E920" s="5"/>
      <c r="F920" s="1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2" x14ac:dyDescent="0.25">
      <c r="A921" s="5"/>
      <c r="B921" s="1"/>
      <c r="C921" s="5"/>
      <c r="D921" s="5"/>
      <c r="E921" s="5"/>
      <c r="F921" s="1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2" x14ac:dyDescent="0.25">
      <c r="A922" s="5"/>
      <c r="B922" s="1"/>
      <c r="C922" s="5"/>
      <c r="D922" s="5"/>
      <c r="E922" s="5"/>
      <c r="F922" s="1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2" x14ac:dyDescent="0.25">
      <c r="A923" s="5"/>
      <c r="B923" s="1"/>
      <c r="C923" s="5"/>
      <c r="D923" s="5"/>
      <c r="E923" s="5"/>
      <c r="F923" s="1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2" x14ac:dyDescent="0.25">
      <c r="A924" s="5"/>
      <c r="B924" s="1"/>
      <c r="C924" s="5"/>
      <c r="D924" s="5"/>
      <c r="E924" s="5"/>
      <c r="F924" s="1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2" x14ac:dyDescent="0.25">
      <c r="A925" s="5"/>
      <c r="B925" s="1"/>
      <c r="C925" s="5"/>
      <c r="D925" s="5"/>
      <c r="E925" s="5"/>
      <c r="F925" s="1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2" x14ac:dyDescent="0.25">
      <c r="A926" s="5"/>
      <c r="B926" s="1"/>
      <c r="C926" s="5"/>
      <c r="D926" s="5"/>
      <c r="E926" s="5"/>
      <c r="F926" s="1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2" x14ac:dyDescent="0.25">
      <c r="A927" s="5"/>
      <c r="B927" s="1"/>
      <c r="C927" s="5"/>
      <c r="D927" s="5"/>
      <c r="E927" s="5"/>
      <c r="F927" s="1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2" x14ac:dyDescent="0.25">
      <c r="A928" s="5"/>
      <c r="B928" s="1"/>
      <c r="C928" s="5"/>
      <c r="D928" s="5"/>
      <c r="E928" s="5"/>
      <c r="F928" s="1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2" x14ac:dyDescent="0.25">
      <c r="A929" s="5"/>
      <c r="B929" s="1"/>
      <c r="C929" s="5"/>
      <c r="D929" s="5"/>
      <c r="E929" s="5"/>
      <c r="F929" s="1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2" x14ac:dyDescent="0.25">
      <c r="A930" s="5"/>
      <c r="B930" s="1"/>
      <c r="C930" s="5"/>
      <c r="D930" s="5"/>
      <c r="E930" s="5"/>
      <c r="F930" s="1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2" x14ac:dyDescent="0.25">
      <c r="A931" s="5"/>
      <c r="B931" s="1"/>
      <c r="C931" s="5"/>
      <c r="D931" s="5"/>
      <c r="E931" s="5"/>
      <c r="F931" s="1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2" x14ac:dyDescent="0.25">
      <c r="A932" s="5"/>
      <c r="B932" s="1"/>
      <c r="C932" s="5"/>
      <c r="D932" s="5"/>
      <c r="E932" s="5"/>
      <c r="F932" s="1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2" x14ac:dyDescent="0.25">
      <c r="A933" s="5"/>
      <c r="B933" s="1"/>
      <c r="C933" s="5"/>
      <c r="D933" s="5"/>
      <c r="E933" s="5"/>
      <c r="F933" s="1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2" x14ac:dyDescent="0.25">
      <c r="A934" s="5"/>
      <c r="B934" s="1"/>
      <c r="C934" s="5"/>
      <c r="D934" s="5"/>
      <c r="E934" s="5"/>
      <c r="F934" s="1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2" x14ac:dyDescent="0.25">
      <c r="A935" s="5"/>
      <c r="B935" s="1"/>
      <c r="C935" s="5"/>
      <c r="D935" s="5"/>
      <c r="E935" s="5"/>
      <c r="F935" s="1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2" x14ac:dyDescent="0.25">
      <c r="A936" s="5"/>
      <c r="B936" s="1"/>
      <c r="C936" s="5"/>
      <c r="D936" s="5"/>
      <c r="E936" s="5"/>
      <c r="F936" s="1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2" x14ac:dyDescent="0.25">
      <c r="A937" s="5"/>
      <c r="B937" s="1"/>
      <c r="C937" s="5"/>
      <c r="D937" s="5"/>
      <c r="E937" s="5"/>
      <c r="F937" s="1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2" x14ac:dyDescent="0.25">
      <c r="A938" s="5"/>
      <c r="B938" s="1"/>
      <c r="C938" s="5"/>
      <c r="D938" s="5"/>
      <c r="E938" s="5"/>
      <c r="F938" s="1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2" x14ac:dyDescent="0.25">
      <c r="A939" s="5"/>
      <c r="B939" s="1"/>
      <c r="C939" s="5"/>
      <c r="D939" s="5"/>
      <c r="E939" s="5"/>
      <c r="F939" s="1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2" x14ac:dyDescent="0.25">
      <c r="A940" s="5"/>
      <c r="B940" s="1"/>
      <c r="C940" s="5"/>
      <c r="D940" s="5"/>
      <c r="E940" s="5"/>
      <c r="F940" s="1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2" x14ac:dyDescent="0.25">
      <c r="A941" s="5"/>
      <c r="B941" s="1"/>
      <c r="C941" s="5"/>
      <c r="D941" s="5"/>
      <c r="E941" s="5"/>
      <c r="F941" s="1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2" x14ac:dyDescent="0.25">
      <c r="A942" s="5"/>
      <c r="B942" s="1"/>
      <c r="C942" s="5"/>
      <c r="D942" s="5"/>
      <c r="E942" s="5"/>
      <c r="F942" s="1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2" x14ac:dyDescent="0.25">
      <c r="A943" s="5"/>
      <c r="B943" s="1"/>
      <c r="C943" s="5"/>
      <c r="D943" s="5"/>
      <c r="E943" s="5"/>
      <c r="F943" s="1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2" x14ac:dyDescent="0.25">
      <c r="A944" s="5"/>
      <c r="B944" s="1"/>
      <c r="C944" s="5"/>
      <c r="D944" s="5"/>
      <c r="E944" s="5"/>
      <c r="F944" s="1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2" x14ac:dyDescent="0.25">
      <c r="A945" s="5"/>
      <c r="B945" s="1"/>
      <c r="C945" s="5"/>
      <c r="D945" s="5"/>
      <c r="E945" s="5"/>
      <c r="F945" s="1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2" x14ac:dyDescent="0.25">
      <c r="A946" s="5"/>
      <c r="B946" s="1"/>
      <c r="C946" s="5"/>
      <c r="D946" s="5"/>
      <c r="E946" s="5"/>
      <c r="F946" s="1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2" x14ac:dyDescent="0.25">
      <c r="A947" s="5"/>
      <c r="B947" s="1"/>
      <c r="C947" s="5"/>
      <c r="D947" s="5"/>
      <c r="E947" s="5"/>
      <c r="F947" s="1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2" x14ac:dyDescent="0.25">
      <c r="A948" s="5"/>
      <c r="B948" s="1"/>
      <c r="C948" s="5"/>
      <c r="D948" s="5"/>
      <c r="E948" s="5"/>
      <c r="F948" s="1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2" x14ac:dyDescent="0.25">
      <c r="A949" s="5"/>
      <c r="B949" s="1"/>
      <c r="C949" s="5"/>
      <c r="D949" s="5"/>
      <c r="E949" s="5"/>
      <c r="F949" s="1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2" x14ac:dyDescent="0.25">
      <c r="A950" s="5"/>
      <c r="B950" s="1"/>
      <c r="C950" s="5"/>
      <c r="D950" s="5"/>
      <c r="E950" s="5"/>
      <c r="F950" s="1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2" x14ac:dyDescent="0.25">
      <c r="A951" s="5"/>
      <c r="B951" s="1"/>
      <c r="C951" s="5"/>
      <c r="D951" s="5"/>
      <c r="E951" s="5"/>
      <c r="F951" s="1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2" x14ac:dyDescent="0.25">
      <c r="A952" s="5"/>
      <c r="B952" s="1"/>
      <c r="C952" s="5"/>
      <c r="D952" s="5"/>
      <c r="E952" s="5"/>
      <c r="F952" s="1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2" x14ac:dyDescent="0.25">
      <c r="A953" s="5"/>
      <c r="B953" s="1"/>
      <c r="C953" s="5"/>
      <c r="D953" s="5"/>
      <c r="E953" s="5"/>
      <c r="F953" s="1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2" x14ac:dyDescent="0.25">
      <c r="A954" s="5"/>
      <c r="B954" s="1"/>
      <c r="C954" s="5"/>
      <c r="D954" s="5"/>
      <c r="E954" s="5"/>
      <c r="F954" s="1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2" x14ac:dyDescent="0.25">
      <c r="A955" s="5"/>
      <c r="B955" s="1"/>
      <c r="C955" s="5"/>
      <c r="D955" s="5"/>
      <c r="E955" s="5"/>
      <c r="F955" s="1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2" x14ac:dyDescent="0.25">
      <c r="A956" s="5"/>
      <c r="B956" s="1"/>
      <c r="C956" s="5"/>
      <c r="D956" s="5"/>
      <c r="E956" s="5"/>
      <c r="F956" s="1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2" x14ac:dyDescent="0.25">
      <c r="A957" s="5"/>
      <c r="B957" s="1"/>
      <c r="C957" s="5"/>
      <c r="D957" s="5"/>
      <c r="E957" s="5"/>
      <c r="F957" s="1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2" x14ac:dyDescent="0.25">
      <c r="A958" s="5"/>
      <c r="B958" s="1"/>
      <c r="C958" s="5"/>
      <c r="D958" s="5"/>
      <c r="E958" s="5"/>
      <c r="F958" s="1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2" x14ac:dyDescent="0.25">
      <c r="A959" s="5"/>
      <c r="B959" s="1"/>
      <c r="C959" s="5"/>
      <c r="D959" s="5"/>
      <c r="E959" s="5"/>
      <c r="F959" s="1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2" x14ac:dyDescent="0.25">
      <c r="A960" s="5"/>
      <c r="B960" s="1"/>
      <c r="C960" s="5"/>
      <c r="D960" s="5"/>
      <c r="E960" s="5"/>
      <c r="F960" s="1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2" x14ac:dyDescent="0.25">
      <c r="A961" s="5"/>
      <c r="B961" s="1"/>
      <c r="C961" s="5"/>
      <c r="D961" s="5"/>
      <c r="E961" s="5"/>
      <c r="F961" s="1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2" x14ac:dyDescent="0.25">
      <c r="A962" s="5"/>
      <c r="B962" s="1"/>
      <c r="C962" s="5"/>
      <c r="D962" s="5"/>
      <c r="E962" s="5"/>
      <c r="F962" s="1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2" x14ac:dyDescent="0.25">
      <c r="A963" s="5"/>
      <c r="B963" s="1"/>
      <c r="C963" s="5"/>
      <c r="D963" s="5"/>
      <c r="E963" s="5"/>
      <c r="F963" s="1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2" x14ac:dyDescent="0.25">
      <c r="A964" s="5"/>
      <c r="B964" s="1"/>
      <c r="C964" s="5"/>
      <c r="D964" s="5"/>
      <c r="E964" s="5"/>
      <c r="F964" s="1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2" x14ac:dyDescent="0.25">
      <c r="A965" s="5"/>
      <c r="B965" s="1"/>
      <c r="C965" s="5"/>
      <c r="D965" s="5"/>
      <c r="E965" s="5"/>
      <c r="F965" s="1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2" x14ac:dyDescent="0.25">
      <c r="A966" s="5"/>
      <c r="B966" s="1"/>
      <c r="C966" s="5"/>
      <c r="D966" s="5"/>
      <c r="E966" s="5"/>
      <c r="F966" s="1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2" x14ac:dyDescent="0.25">
      <c r="A967" s="5"/>
      <c r="B967" s="1"/>
      <c r="C967" s="5"/>
      <c r="D967" s="5"/>
      <c r="E967" s="5"/>
      <c r="F967" s="1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2" x14ac:dyDescent="0.25">
      <c r="A968" s="5"/>
      <c r="B968" s="1"/>
      <c r="C968" s="5"/>
      <c r="D968" s="5"/>
      <c r="E968" s="5"/>
      <c r="F968" s="1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2" x14ac:dyDescent="0.25">
      <c r="A969" s="5"/>
      <c r="B969" s="1"/>
      <c r="C969" s="5"/>
      <c r="D969" s="5"/>
      <c r="E969" s="5"/>
      <c r="F969" s="1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2" x14ac:dyDescent="0.25">
      <c r="A970" s="5"/>
      <c r="B970" s="1"/>
      <c r="C970" s="5"/>
      <c r="D970" s="5"/>
      <c r="E970" s="5"/>
      <c r="F970" s="1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2" x14ac:dyDescent="0.25">
      <c r="A971" s="5"/>
      <c r="B971" s="1"/>
      <c r="C971" s="5"/>
      <c r="D971" s="5"/>
      <c r="E971" s="5"/>
      <c r="F971" s="1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2" x14ac:dyDescent="0.25">
      <c r="A972" s="5"/>
      <c r="B972" s="1"/>
      <c r="C972" s="5"/>
      <c r="D972" s="5"/>
      <c r="E972" s="5"/>
      <c r="F972" s="1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2" x14ac:dyDescent="0.25">
      <c r="A973" s="5"/>
      <c r="B973" s="1"/>
      <c r="C973" s="5"/>
      <c r="D973" s="5"/>
      <c r="E973" s="5"/>
      <c r="F973" s="1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2" x14ac:dyDescent="0.25">
      <c r="A974" s="5"/>
      <c r="B974" s="1"/>
      <c r="C974" s="5"/>
      <c r="D974" s="5"/>
      <c r="E974" s="5"/>
      <c r="F974" s="1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2" x14ac:dyDescent="0.25">
      <c r="A975" s="5"/>
      <c r="B975" s="1"/>
      <c r="C975" s="5"/>
      <c r="D975" s="5"/>
      <c r="E975" s="5"/>
      <c r="F975" s="1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2" x14ac:dyDescent="0.25">
      <c r="A976" s="5"/>
      <c r="B976" s="1"/>
      <c r="C976" s="5"/>
      <c r="D976" s="5"/>
      <c r="E976" s="5"/>
      <c r="F976" s="1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2" x14ac:dyDescent="0.25">
      <c r="A977" s="5"/>
      <c r="B977" s="1"/>
      <c r="C977" s="5"/>
      <c r="D977" s="5"/>
      <c r="E977" s="5"/>
      <c r="F977" s="1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2" x14ac:dyDescent="0.25">
      <c r="A978" s="5"/>
      <c r="B978" s="1"/>
      <c r="C978" s="5"/>
      <c r="D978" s="5"/>
      <c r="E978" s="5"/>
      <c r="F978" s="1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2" x14ac:dyDescent="0.25">
      <c r="A979" s="5"/>
      <c r="B979" s="1"/>
      <c r="C979" s="5"/>
      <c r="D979" s="5"/>
      <c r="E979" s="5"/>
      <c r="F979" s="1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2" x14ac:dyDescent="0.25">
      <c r="A980" s="5"/>
      <c r="B980" s="1"/>
      <c r="C980" s="5"/>
      <c r="D980" s="5"/>
      <c r="E980" s="5"/>
      <c r="F980" s="1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2" x14ac:dyDescent="0.25">
      <c r="A981" s="5"/>
      <c r="B981" s="1"/>
      <c r="C981" s="5"/>
      <c r="D981" s="5"/>
      <c r="E981" s="5"/>
      <c r="F981" s="1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2" x14ac:dyDescent="0.25">
      <c r="A982" s="5"/>
      <c r="B982" s="1"/>
      <c r="C982" s="5"/>
      <c r="D982" s="5"/>
      <c r="E982" s="5"/>
      <c r="F982" s="1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2" x14ac:dyDescent="0.25">
      <c r="A983" s="5"/>
      <c r="B983" s="1"/>
      <c r="C983" s="5"/>
      <c r="D983" s="5"/>
      <c r="E983" s="5"/>
      <c r="F983" s="1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2" x14ac:dyDescent="0.25">
      <c r="A984" s="5"/>
      <c r="B984" s="1"/>
      <c r="C984" s="5"/>
      <c r="D984" s="5"/>
      <c r="E984" s="5"/>
      <c r="F984" s="1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2" x14ac:dyDescent="0.25">
      <c r="A985" s="5"/>
      <c r="B985" s="1"/>
      <c r="C985" s="5"/>
      <c r="D985" s="5"/>
      <c r="E985" s="5"/>
      <c r="F985" s="1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2" x14ac:dyDescent="0.25">
      <c r="A986" s="5"/>
      <c r="B986" s="1"/>
      <c r="C986" s="5"/>
      <c r="D986" s="5"/>
      <c r="E986" s="5"/>
      <c r="F986" s="1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2" x14ac:dyDescent="0.25">
      <c r="A987" s="5"/>
      <c r="B987" s="1"/>
      <c r="C987" s="5"/>
      <c r="D987" s="5"/>
      <c r="E987" s="5"/>
      <c r="F987" s="1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2" x14ac:dyDescent="0.25">
      <c r="A988" s="5"/>
      <c r="B988" s="1"/>
      <c r="C988" s="5"/>
      <c r="D988" s="5"/>
      <c r="E988" s="5"/>
      <c r="F988" s="1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2" x14ac:dyDescent="0.25">
      <c r="A989" s="5"/>
      <c r="B989" s="1"/>
      <c r="C989" s="5"/>
      <c r="D989" s="5"/>
      <c r="E989" s="5"/>
      <c r="F989" s="1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2" x14ac:dyDescent="0.25">
      <c r="A990" s="5"/>
      <c r="B990" s="1"/>
      <c r="C990" s="5"/>
      <c r="D990" s="5"/>
      <c r="E990" s="5"/>
      <c r="F990" s="1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2" x14ac:dyDescent="0.25">
      <c r="A991" s="5"/>
      <c r="B991" s="1"/>
      <c r="C991" s="5"/>
      <c r="D991" s="5"/>
      <c r="E991" s="5"/>
      <c r="F991" s="1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2" x14ac:dyDescent="0.25">
      <c r="A992" s="5"/>
      <c r="B992" s="1"/>
      <c r="C992" s="5"/>
      <c r="D992" s="5"/>
      <c r="E992" s="5"/>
      <c r="F992" s="1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2" x14ac:dyDescent="0.25">
      <c r="A993" s="5"/>
      <c r="B993" s="1"/>
      <c r="C993" s="5"/>
      <c r="D993" s="5"/>
      <c r="E993" s="5"/>
      <c r="F993" s="1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2" x14ac:dyDescent="0.25">
      <c r="A994" s="5"/>
      <c r="B994" s="1"/>
      <c r="C994" s="5"/>
      <c r="D994" s="5"/>
      <c r="E994" s="5"/>
      <c r="F994" s="1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2" x14ac:dyDescent="0.25">
      <c r="A995" s="5"/>
      <c r="B995" s="1"/>
      <c r="C995" s="5"/>
      <c r="D995" s="5"/>
      <c r="E995" s="5"/>
      <c r="F995" s="1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/>
  </sheetViews>
  <sheetFormatPr defaultColWidth="12.6640625" defaultRowHeight="15.75" customHeight="1" x14ac:dyDescent="0.25"/>
  <cols>
    <col min="1" max="1" width="38.109375" customWidth="1"/>
    <col min="2" max="2" width="15.77734375" customWidth="1"/>
    <col min="3" max="3" width="24.109375" customWidth="1"/>
  </cols>
  <sheetData>
    <row r="1" spans="1:26" x14ac:dyDescent="0.25">
      <c r="A1" s="2" t="s">
        <v>23</v>
      </c>
      <c r="B1" s="16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7" t="s">
        <v>25</v>
      </c>
      <c r="B2" s="18">
        <v>0.08</v>
      </c>
    </row>
    <row r="3" spans="1:26" x14ac:dyDescent="0.25">
      <c r="A3" s="17" t="s">
        <v>26</v>
      </c>
      <c r="B3" s="19">
        <v>6.3399999999999998E-2</v>
      </c>
    </row>
    <row r="4" spans="1:26" x14ac:dyDescent="0.25">
      <c r="A4" s="17" t="s">
        <v>27</v>
      </c>
      <c r="B4" s="19">
        <f>12.5%+5.43%</f>
        <v>0.17929999999999999</v>
      </c>
    </row>
    <row r="5" spans="1:26" x14ac:dyDescent="0.25">
      <c r="A5" s="17" t="s">
        <v>28</v>
      </c>
      <c r="B5" s="19">
        <v>1.4999999999999999E-2</v>
      </c>
    </row>
    <row r="6" spans="1:26" x14ac:dyDescent="0.25">
      <c r="A6" s="17" t="s">
        <v>29</v>
      </c>
      <c r="B6" s="19">
        <v>0.12</v>
      </c>
    </row>
    <row r="7" spans="1:26" x14ac:dyDescent="0.25">
      <c r="A7" s="17" t="s">
        <v>30</v>
      </c>
      <c r="B7" s="19">
        <v>0.125</v>
      </c>
    </row>
    <row r="8" spans="1:26" x14ac:dyDescent="0.25">
      <c r="A8" s="17" t="s">
        <v>31</v>
      </c>
      <c r="B8" s="20">
        <v>0.25</v>
      </c>
    </row>
    <row r="9" spans="1:26" x14ac:dyDescent="0.25">
      <c r="B9" s="21"/>
    </row>
    <row r="10" spans="1:26" x14ac:dyDescent="0.25">
      <c r="A10" s="22" t="s">
        <v>32</v>
      </c>
      <c r="B10" s="23">
        <f>SUM(B2:B8)</f>
        <v>0.8327</v>
      </c>
    </row>
    <row r="11" spans="1:26" x14ac:dyDescent="0.25">
      <c r="B11" s="21"/>
    </row>
    <row r="12" spans="1:26" x14ac:dyDescent="0.25">
      <c r="A12" s="24"/>
      <c r="B12" s="21"/>
    </row>
    <row r="13" spans="1:26" x14ac:dyDescent="0.25">
      <c r="A13" s="24" t="s">
        <v>33</v>
      </c>
      <c r="B13" s="21"/>
    </row>
    <row r="14" spans="1:26" x14ac:dyDescent="0.25">
      <c r="A14" s="5" t="s">
        <v>34</v>
      </c>
      <c r="B14" s="17" t="s">
        <v>35</v>
      </c>
      <c r="C14" s="5" t="s">
        <v>36</v>
      </c>
    </row>
    <row r="15" spans="1:26" x14ac:dyDescent="0.25">
      <c r="A15" s="5" t="s">
        <v>37</v>
      </c>
      <c r="B15" s="25" t="s">
        <v>38</v>
      </c>
    </row>
    <row r="16" spans="1:26" x14ac:dyDescent="0.25">
      <c r="B16" s="21"/>
    </row>
    <row r="17" spans="2:2" x14ac:dyDescent="0.25">
      <c r="B17" s="21"/>
    </row>
    <row r="18" spans="2:2" x14ac:dyDescent="0.25">
      <c r="B18" s="21"/>
    </row>
    <row r="19" spans="2:2" x14ac:dyDescent="0.25">
      <c r="B19" s="21"/>
    </row>
    <row r="20" spans="2:2" x14ac:dyDescent="0.25">
      <c r="B20" s="21"/>
    </row>
    <row r="21" spans="2:2" x14ac:dyDescent="0.25">
      <c r="B21" s="21"/>
    </row>
    <row r="22" spans="2:2" x14ac:dyDescent="0.25">
      <c r="B22" s="21"/>
    </row>
    <row r="23" spans="2:2" x14ac:dyDescent="0.25">
      <c r="B23" s="21"/>
    </row>
    <row r="24" spans="2:2" x14ac:dyDescent="0.25">
      <c r="B24" s="21"/>
    </row>
    <row r="25" spans="2:2" x14ac:dyDescent="0.25">
      <c r="B25" s="21"/>
    </row>
    <row r="26" spans="2:2" x14ac:dyDescent="0.25">
      <c r="B26" s="21"/>
    </row>
    <row r="27" spans="2:2" x14ac:dyDescent="0.25">
      <c r="B27" s="21"/>
    </row>
    <row r="28" spans="2:2" x14ac:dyDescent="0.25">
      <c r="B28" s="21"/>
    </row>
    <row r="29" spans="2:2" x14ac:dyDescent="0.25">
      <c r="B29" s="21"/>
    </row>
    <row r="30" spans="2:2" x14ac:dyDescent="0.25">
      <c r="B30" s="21"/>
    </row>
    <row r="31" spans="2:2" x14ac:dyDescent="0.25">
      <c r="B31" s="21"/>
    </row>
    <row r="32" spans="2:2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  <row r="36" spans="2:2" x14ac:dyDescent="0.25">
      <c r="B36" s="21"/>
    </row>
    <row r="37" spans="2:2" x14ac:dyDescent="0.25">
      <c r="B37" s="21"/>
    </row>
    <row r="38" spans="2:2" x14ac:dyDescent="0.25">
      <c r="B38" s="21"/>
    </row>
    <row r="39" spans="2:2" x14ac:dyDescent="0.25">
      <c r="B39" s="21"/>
    </row>
    <row r="40" spans="2:2" x14ac:dyDescent="0.25">
      <c r="B40" s="21"/>
    </row>
    <row r="41" spans="2:2" x14ac:dyDescent="0.25">
      <c r="B41" s="21"/>
    </row>
    <row r="42" spans="2:2" x14ac:dyDescent="0.25">
      <c r="B42" s="21"/>
    </row>
    <row r="43" spans="2:2" x14ac:dyDescent="0.25">
      <c r="B43" s="21"/>
    </row>
    <row r="44" spans="2:2" x14ac:dyDescent="0.25">
      <c r="B44" s="21"/>
    </row>
    <row r="45" spans="2:2" x14ac:dyDescent="0.25">
      <c r="B45" s="21"/>
    </row>
    <row r="46" spans="2:2" x14ac:dyDescent="0.25">
      <c r="B46" s="21"/>
    </row>
    <row r="47" spans="2:2" x14ac:dyDescent="0.25">
      <c r="B47" s="21"/>
    </row>
    <row r="48" spans="2:2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1"/>
    </row>
    <row r="52" spans="2:2" x14ac:dyDescent="0.25">
      <c r="B52" s="21"/>
    </row>
    <row r="53" spans="2:2" x14ac:dyDescent="0.25">
      <c r="B53" s="21"/>
    </row>
    <row r="54" spans="2:2" x14ac:dyDescent="0.25">
      <c r="B54" s="21"/>
    </row>
    <row r="55" spans="2:2" x14ac:dyDescent="0.25">
      <c r="B55" s="21"/>
    </row>
    <row r="56" spans="2:2" x14ac:dyDescent="0.25">
      <c r="B56" s="21"/>
    </row>
    <row r="57" spans="2:2" x14ac:dyDescent="0.25">
      <c r="B57" s="21"/>
    </row>
    <row r="58" spans="2:2" x14ac:dyDescent="0.25">
      <c r="B58" s="21"/>
    </row>
    <row r="59" spans="2:2" x14ac:dyDescent="0.25">
      <c r="B59" s="21"/>
    </row>
    <row r="60" spans="2:2" x14ac:dyDescent="0.25">
      <c r="B60" s="21"/>
    </row>
    <row r="61" spans="2:2" x14ac:dyDescent="0.25">
      <c r="B61" s="21"/>
    </row>
    <row r="62" spans="2:2" x14ac:dyDescent="0.25">
      <c r="B62" s="21"/>
    </row>
    <row r="63" spans="2:2" x14ac:dyDescent="0.25">
      <c r="B63" s="21"/>
    </row>
    <row r="64" spans="2:2" x14ac:dyDescent="0.25">
      <c r="B64" s="21"/>
    </row>
    <row r="65" spans="2:2" x14ac:dyDescent="0.25">
      <c r="B65" s="21"/>
    </row>
    <row r="66" spans="2:2" x14ac:dyDescent="0.25">
      <c r="B66" s="21"/>
    </row>
    <row r="67" spans="2:2" x14ac:dyDescent="0.25">
      <c r="B67" s="21"/>
    </row>
    <row r="68" spans="2:2" x14ac:dyDescent="0.25">
      <c r="B68" s="21"/>
    </row>
    <row r="69" spans="2:2" x14ac:dyDescent="0.25">
      <c r="B69" s="21"/>
    </row>
    <row r="70" spans="2:2" x14ac:dyDescent="0.25">
      <c r="B70" s="21"/>
    </row>
    <row r="71" spans="2:2" x14ac:dyDescent="0.25">
      <c r="B71" s="21"/>
    </row>
    <row r="72" spans="2:2" x14ac:dyDescent="0.25">
      <c r="B72" s="21"/>
    </row>
    <row r="73" spans="2:2" x14ac:dyDescent="0.25">
      <c r="B73" s="21"/>
    </row>
    <row r="74" spans="2:2" x14ac:dyDescent="0.25">
      <c r="B74" s="21"/>
    </row>
    <row r="75" spans="2:2" x14ac:dyDescent="0.25">
      <c r="B75" s="21"/>
    </row>
    <row r="76" spans="2:2" x14ac:dyDescent="0.25">
      <c r="B76" s="21"/>
    </row>
    <row r="77" spans="2:2" x14ac:dyDescent="0.25">
      <c r="B77" s="21"/>
    </row>
    <row r="78" spans="2:2" x14ac:dyDescent="0.25">
      <c r="B78" s="21"/>
    </row>
    <row r="79" spans="2:2" x14ac:dyDescent="0.25">
      <c r="B79" s="21"/>
    </row>
    <row r="80" spans="2:2" x14ac:dyDescent="0.25">
      <c r="B80" s="21"/>
    </row>
    <row r="81" spans="2:2" x14ac:dyDescent="0.25">
      <c r="B81" s="21"/>
    </row>
    <row r="82" spans="2:2" x14ac:dyDescent="0.25">
      <c r="B82" s="21"/>
    </row>
    <row r="83" spans="2:2" x14ac:dyDescent="0.25">
      <c r="B83" s="21"/>
    </row>
    <row r="84" spans="2:2" x14ac:dyDescent="0.25">
      <c r="B84" s="21"/>
    </row>
    <row r="85" spans="2:2" x14ac:dyDescent="0.25">
      <c r="B85" s="21"/>
    </row>
    <row r="86" spans="2:2" x14ac:dyDescent="0.25">
      <c r="B86" s="21"/>
    </row>
    <row r="87" spans="2:2" x14ac:dyDescent="0.25">
      <c r="B87" s="21"/>
    </row>
    <row r="88" spans="2:2" x14ac:dyDescent="0.25">
      <c r="B88" s="21"/>
    </row>
    <row r="89" spans="2:2" x14ac:dyDescent="0.25">
      <c r="B89" s="21"/>
    </row>
    <row r="90" spans="2:2" x14ac:dyDescent="0.25">
      <c r="B90" s="21"/>
    </row>
    <row r="91" spans="2:2" x14ac:dyDescent="0.25">
      <c r="B91" s="21"/>
    </row>
    <row r="92" spans="2:2" x14ac:dyDescent="0.25">
      <c r="B92" s="21"/>
    </row>
    <row r="93" spans="2:2" x14ac:dyDescent="0.25">
      <c r="B93" s="21"/>
    </row>
    <row r="94" spans="2:2" x14ac:dyDescent="0.25">
      <c r="B94" s="21"/>
    </row>
    <row r="95" spans="2:2" x14ac:dyDescent="0.25">
      <c r="B95" s="21"/>
    </row>
    <row r="96" spans="2:2" x14ac:dyDescent="0.25">
      <c r="B96" s="21"/>
    </row>
    <row r="97" spans="2:2" x14ac:dyDescent="0.25">
      <c r="B97" s="21"/>
    </row>
    <row r="98" spans="2:2" x14ac:dyDescent="0.25">
      <c r="B98" s="21"/>
    </row>
    <row r="99" spans="2:2" x14ac:dyDescent="0.25">
      <c r="B99" s="21"/>
    </row>
    <row r="100" spans="2:2" x14ac:dyDescent="0.25">
      <c r="B100" s="21"/>
    </row>
    <row r="101" spans="2:2" x14ac:dyDescent="0.25">
      <c r="B101" s="21"/>
    </row>
    <row r="102" spans="2:2" x14ac:dyDescent="0.25">
      <c r="B102" s="21"/>
    </row>
    <row r="103" spans="2:2" x14ac:dyDescent="0.25">
      <c r="B103" s="21"/>
    </row>
    <row r="104" spans="2:2" x14ac:dyDescent="0.25">
      <c r="B104" s="21"/>
    </row>
    <row r="105" spans="2:2" x14ac:dyDescent="0.25">
      <c r="B105" s="21"/>
    </row>
    <row r="106" spans="2:2" x14ac:dyDescent="0.25">
      <c r="B106" s="21"/>
    </row>
    <row r="107" spans="2:2" x14ac:dyDescent="0.25">
      <c r="B107" s="21"/>
    </row>
    <row r="108" spans="2:2" x14ac:dyDescent="0.25">
      <c r="B108" s="21"/>
    </row>
    <row r="109" spans="2:2" x14ac:dyDescent="0.25">
      <c r="B109" s="21"/>
    </row>
    <row r="110" spans="2:2" x14ac:dyDescent="0.25">
      <c r="B110" s="21"/>
    </row>
    <row r="111" spans="2:2" x14ac:dyDescent="0.25">
      <c r="B111" s="21"/>
    </row>
    <row r="112" spans="2:2" x14ac:dyDescent="0.25">
      <c r="B112" s="21"/>
    </row>
    <row r="113" spans="2:2" x14ac:dyDescent="0.25">
      <c r="B113" s="21"/>
    </row>
    <row r="114" spans="2:2" x14ac:dyDescent="0.25">
      <c r="B114" s="21"/>
    </row>
    <row r="115" spans="2:2" x14ac:dyDescent="0.25">
      <c r="B115" s="21"/>
    </row>
    <row r="116" spans="2:2" x14ac:dyDescent="0.25">
      <c r="B116" s="21"/>
    </row>
    <row r="117" spans="2:2" x14ac:dyDescent="0.25">
      <c r="B117" s="21"/>
    </row>
    <row r="118" spans="2:2" x14ac:dyDescent="0.25">
      <c r="B118" s="21"/>
    </row>
    <row r="119" spans="2:2" x14ac:dyDescent="0.25">
      <c r="B119" s="21"/>
    </row>
    <row r="120" spans="2:2" x14ac:dyDescent="0.25">
      <c r="B120" s="21"/>
    </row>
    <row r="121" spans="2:2" x14ac:dyDescent="0.25">
      <c r="B121" s="21"/>
    </row>
    <row r="122" spans="2:2" x14ac:dyDescent="0.25">
      <c r="B122" s="21"/>
    </row>
    <row r="123" spans="2:2" x14ac:dyDescent="0.25">
      <c r="B123" s="21"/>
    </row>
    <row r="124" spans="2:2" x14ac:dyDescent="0.25">
      <c r="B124" s="21"/>
    </row>
    <row r="125" spans="2:2" x14ac:dyDescent="0.25">
      <c r="B125" s="21"/>
    </row>
    <row r="126" spans="2:2" x14ac:dyDescent="0.25">
      <c r="B126" s="21"/>
    </row>
    <row r="127" spans="2:2" x14ac:dyDescent="0.25">
      <c r="B127" s="21"/>
    </row>
    <row r="128" spans="2:2" x14ac:dyDescent="0.25">
      <c r="B128" s="21"/>
    </row>
    <row r="129" spans="2:2" x14ac:dyDescent="0.25">
      <c r="B129" s="21"/>
    </row>
    <row r="130" spans="2:2" x14ac:dyDescent="0.25">
      <c r="B130" s="21"/>
    </row>
    <row r="131" spans="2:2" x14ac:dyDescent="0.25">
      <c r="B131" s="21"/>
    </row>
    <row r="132" spans="2:2" x14ac:dyDescent="0.25">
      <c r="B132" s="21"/>
    </row>
    <row r="133" spans="2:2" x14ac:dyDescent="0.25">
      <c r="B133" s="21"/>
    </row>
    <row r="134" spans="2:2" x14ac:dyDescent="0.25">
      <c r="B134" s="21"/>
    </row>
    <row r="135" spans="2:2" x14ac:dyDescent="0.25">
      <c r="B135" s="21"/>
    </row>
    <row r="136" spans="2:2" x14ac:dyDescent="0.25">
      <c r="B136" s="21"/>
    </row>
    <row r="137" spans="2:2" x14ac:dyDescent="0.25">
      <c r="B137" s="21"/>
    </row>
    <row r="138" spans="2:2" x14ac:dyDescent="0.25">
      <c r="B138" s="21"/>
    </row>
    <row r="139" spans="2:2" x14ac:dyDescent="0.25">
      <c r="B139" s="21"/>
    </row>
    <row r="140" spans="2:2" x14ac:dyDescent="0.25">
      <c r="B140" s="21"/>
    </row>
    <row r="141" spans="2:2" x14ac:dyDescent="0.25">
      <c r="B141" s="21"/>
    </row>
    <row r="142" spans="2:2" x14ac:dyDescent="0.25">
      <c r="B142" s="21"/>
    </row>
    <row r="143" spans="2:2" x14ac:dyDescent="0.25">
      <c r="B143" s="21"/>
    </row>
    <row r="144" spans="2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  <row r="155" spans="2:2" x14ac:dyDescent="0.25">
      <c r="B155" s="21"/>
    </row>
    <row r="156" spans="2:2" x14ac:dyDescent="0.25">
      <c r="B156" s="21"/>
    </row>
    <row r="157" spans="2:2" x14ac:dyDescent="0.25">
      <c r="B157" s="21"/>
    </row>
    <row r="158" spans="2:2" x14ac:dyDescent="0.25">
      <c r="B158" s="21"/>
    </row>
    <row r="159" spans="2:2" x14ac:dyDescent="0.25">
      <c r="B159" s="21"/>
    </row>
    <row r="160" spans="2:2" x14ac:dyDescent="0.25">
      <c r="B160" s="21"/>
    </row>
    <row r="161" spans="2:2" x14ac:dyDescent="0.25">
      <c r="B161" s="21"/>
    </row>
    <row r="162" spans="2:2" x14ac:dyDescent="0.25">
      <c r="B162" s="21"/>
    </row>
    <row r="163" spans="2:2" x14ac:dyDescent="0.25">
      <c r="B163" s="21"/>
    </row>
    <row r="164" spans="2:2" x14ac:dyDescent="0.25">
      <c r="B164" s="21"/>
    </row>
    <row r="165" spans="2:2" x14ac:dyDescent="0.25">
      <c r="B165" s="21"/>
    </row>
    <row r="166" spans="2:2" x14ac:dyDescent="0.25">
      <c r="B166" s="21"/>
    </row>
    <row r="167" spans="2:2" x14ac:dyDescent="0.25">
      <c r="B167" s="21"/>
    </row>
    <row r="168" spans="2:2" x14ac:dyDescent="0.25">
      <c r="B168" s="21"/>
    </row>
    <row r="169" spans="2:2" x14ac:dyDescent="0.25">
      <c r="B169" s="21"/>
    </row>
    <row r="170" spans="2:2" x14ac:dyDescent="0.25">
      <c r="B170" s="21"/>
    </row>
    <row r="171" spans="2:2" x14ac:dyDescent="0.25">
      <c r="B171" s="21"/>
    </row>
    <row r="172" spans="2:2" x14ac:dyDescent="0.25">
      <c r="B172" s="21"/>
    </row>
    <row r="173" spans="2:2" x14ac:dyDescent="0.25">
      <c r="B173" s="21"/>
    </row>
    <row r="174" spans="2:2" x14ac:dyDescent="0.25">
      <c r="B174" s="21"/>
    </row>
    <row r="175" spans="2:2" x14ac:dyDescent="0.25">
      <c r="B175" s="21"/>
    </row>
    <row r="176" spans="2:2" x14ac:dyDescent="0.25">
      <c r="B176" s="21"/>
    </row>
    <row r="177" spans="2:2" x14ac:dyDescent="0.25">
      <c r="B177" s="21"/>
    </row>
    <row r="178" spans="2:2" x14ac:dyDescent="0.25">
      <c r="B178" s="21"/>
    </row>
    <row r="179" spans="2:2" x14ac:dyDescent="0.25">
      <c r="B179" s="21"/>
    </row>
    <row r="180" spans="2:2" x14ac:dyDescent="0.25">
      <c r="B180" s="21"/>
    </row>
    <row r="181" spans="2:2" x14ac:dyDescent="0.25">
      <c r="B181" s="21"/>
    </row>
    <row r="182" spans="2:2" x14ac:dyDescent="0.25">
      <c r="B182" s="21"/>
    </row>
    <row r="183" spans="2:2" x14ac:dyDescent="0.25">
      <c r="B183" s="21"/>
    </row>
    <row r="184" spans="2:2" x14ac:dyDescent="0.25">
      <c r="B184" s="21"/>
    </row>
    <row r="185" spans="2:2" x14ac:dyDescent="0.25">
      <c r="B185" s="21"/>
    </row>
    <row r="186" spans="2:2" x14ac:dyDescent="0.25">
      <c r="B186" s="21"/>
    </row>
    <row r="187" spans="2:2" x14ac:dyDescent="0.25">
      <c r="B187" s="21"/>
    </row>
    <row r="188" spans="2:2" x14ac:dyDescent="0.25">
      <c r="B188" s="21"/>
    </row>
    <row r="189" spans="2:2" x14ac:dyDescent="0.25">
      <c r="B189" s="21"/>
    </row>
    <row r="190" spans="2:2" x14ac:dyDescent="0.25">
      <c r="B190" s="21"/>
    </row>
    <row r="191" spans="2:2" x14ac:dyDescent="0.25">
      <c r="B191" s="21"/>
    </row>
    <row r="192" spans="2:2" x14ac:dyDescent="0.25">
      <c r="B192" s="21"/>
    </row>
    <row r="193" spans="2:2" x14ac:dyDescent="0.25">
      <c r="B193" s="21"/>
    </row>
    <row r="194" spans="2:2" x14ac:dyDescent="0.25">
      <c r="B194" s="21"/>
    </row>
    <row r="195" spans="2:2" x14ac:dyDescent="0.25">
      <c r="B195" s="21"/>
    </row>
    <row r="196" spans="2:2" x14ac:dyDescent="0.25">
      <c r="B196" s="21"/>
    </row>
    <row r="197" spans="2:2" x14ac:dyDescent="0.25">
      <c r="B197" s="21"/>
    </row>
    <row r="198" spans="2:2" x14ac:dyDescent="0.25">
      <c r="B198" s="21"/>
    </row>
    <row r="199" spans="2:2" x14ac:dyDescent="0.25">
      <c r="B199" s="21"/>
    </row>
    <row r="200" spans="2:2" x14ac:dyDescent="0.25">
      <c r="B200" s="21"/>
    </row>
    <row r="201" spans="2:2" x14ac:dyDescent="0.25">
      <c r="B201" s="21"/>
    </row>
    <row r="202" spans="2:2" x14ac:dyDescent="0.25">
      <c r="B202" s="21"/>
    </row>
    <row r="203" spans="2:2" x14ac:dyDescent="0.25">
      <c r="B203" s="21"/>
    </row>
    <row r="204" spans="2:2" x14ac:dyDescent="0.25">
      <c r="B204" s="21"/>
    </row>
    <row r="205" spans="2:2" x14ac:dyDescent="0.25">
      <c r="B205" s="21"/>
    </row>
    <row r="206" spans="2:2" x14ac:dyDescent="0.25">
      <c r="B206" s="21"/>
    </row>
    <row r="207" spans="2:2" x14ac:dyDescent="0.25">
      <c r="B207" s="21"/>
    </row>
    <row r="208" spans="2:2" x14ac:dyDescent="0.25">
      <c r="B208" s="21"/>
    </row>
    <row r="209" spans="2:2" x14ac:dyDescent="0.25">
      <c r="B209" s="21"/>
    </row>
    <row r="210" spans="2:2" x14ac:dyDescent="0.25">
      <c r="B210" s="21"/>
    </row>
    <row r="211" spans="2:2" x14ac:dyDescent="0.25">
      <c r="B211" s="21"/>
    </row>
    <row r="212" spans="2:2" x14ac:dyDescent="0.25">
      <c r="B212" s="21"/>
    </row>
    <row r="213" spans="2:2" x14ac:dyDescent="0.25">
      <c r="B213" s="21"/>
    </row>
    <row r="214" spans="2:2" x14ac:dyDescent="0.25">
      <c r="B214" s="21"/>
    </row>
    <row r="215" spans="2:2" x14ac:dyDescent="0.25">
      <c r="B215" s="21"/>
    </row>
    <row r="216" spans="2:2" x14ac:dyDescent="0.25">
      <c r="B216" s="21"/>
    </row>
    <row r="217" spans="2:2" x14ac:dyDescent="0.25">
      <c r="B217" s="21"/>
    </row>
    <row r="218" spans="2:2" x14ac:dyDescent="0.25">
      <c r="B218" s="21"/>
    </row>
    <row r="219" spans="2:2" x14ac:dyDescent="0.25">
      <c r="B219" s="21"/>
    </row>
    <row r="220" spans="2:2" x14ac:dyDescent="0.25">
      <c r="B220" s="21"/>
    </row>
    <row r="221" spans="2:2" x14ac:dyDescent="0.25">
      <c r="B221" s="21"/>
    </row>
    <row r="222" spans="2:2" x14ac:dyDescent="0.25">
      <c r="B222" s="21"/>
    </row>
    <row r="223" spans="2:2" x14ac:dyDescent="0.25">
      <c r="B223" s="21"/>
    </row>
    <row r="224" spans="2:2" x14ac:dyDescent="0.25">
      <c r="B224" s="21"/>
    </row>
    <row r="225" spans="2:2" x14ac:dyDescent="0.25">
      <c r="B225" s="21"/>
    </row>
    <row r="226" spans="2:2" x14ac:dyDescent="0.25">
      <c r="B226" s="21"/>
    </row>
    <row r="227" spans="2:2" x14ac:dyDescent="0.25">
      <c r="B227" s="21"/>
    </row>
    <row r="228" spans="2:2" x14ac:dyDescent="0.25">
      <c r="B228" s="21"/>
    </row>
    <row r="229" spans="2:2" x14ac:dyDescent="0.25">
      <c r="B229" s="21"/>
    </row>
    <row r="230" spans="2:2" x14ac:dyDescent="0.25">
      <c r="B230" s="21"/>
    </row>
    <row r="231" spans="2:2" x14ac:dyDescent="0.25">
      <c r="B231" s="21"/>
    </row>
    <row r="232" spans="2:2" x14ac:dyDescent="0.25">
      <c r="B232" s="21"/>
    </row>
    <row r="233" spans="2:2" x14ac:dyDescent="0.25">
      <c r="B233" s="21"/>
    </row>
    <row r="234" spans="2:2" x14ac:dyDescent="0.25">
      <c r="B234" s="21"/>
    </row>
    <row r="235" spans="2:2" x14ac:dyDescent="0.25">
      <c r="B235" s="21"/>
    </row>
    <row r="236" spans="2:2" x14ac:dyDescent="0.25">
      <c r="B236" s="21"/>
    </row>
    <row r="237" spans="2:2" x14ac:dyDescent="0.25">
      <c r="B237" s="21"/>
    </row>
    <row r="238" spans="2:2" x14ac:dyDescent="0.25">
      <c r="B238" s="21"/>
    </row>
    <row r="239" spans="2:2" x14ac:dyDescent="0.25">
      <c r="B239" s="21"/>
    </row>
    <row r="240" spans="2:2" x14ac:dyDescent="0.25">
      <c r="B240" s="21"/>
    </row>
    <row r="241" spans="2:2" x14ac:dyDescent="0.25">
      <c r="B241" s="21"/>
    </row>
    <row r="242" spans="2:2" x14ac:dyDescent="0.25">
      <c r="B242" s="21"/>
    </row>
    <row r="243" spans="2:2" x14ac:dyDescent="0.25">
      <c r="B243" s="21"/>
    </row>
    <row r="244" spans="2:2" x14ac:dyDescent="0.25">
      <c r="B244" s="21"/>
    </row>
    <row r="245" spans="2:2" x14ac:dyDescent="0.25">
      <c r="B245" s="21"/>
    </row>
    <row r="246" spans="2:2" x14ac:dyDescent="0.25">
      <c r="B246" s="21"/>
    </row>
    <row r="247" spans="2:2" x14ac:dyDescent="0.25">
      <c r="B247" s="21"/>
    </row>
    <row r="248" spans="2:2" x14ac:dyDescent="0.25">
      <c r="B248" s="21"/>
    </row>
    <row r="249" spans="2:2" x14ac:dyDescent="0.25">
      <c r="B249" s="21"/>
    </row>
    <row r="250" spans="2:2" x14ac:dyDescent="0.25">
      <c r="B250" s="21"/>
    </row>
    <row r="251" spans="2:2" x14ac:dyDescent="0.25">
      <c r="B251" s="21"/>
    </row>
    <row r="252" spans="2:2" x14ac:dyDescent="0.25">
      <c r="B252" s="21"/>
    </row>
    <row r="253" spans="2:2" x14ac:dyDescent="0.25">
      <c r="B253" s="21"/>
    </row>
    <row r="254" spans="2:2" x14ac:dyDescent="0.25">
      <c r="B254" s="21"/>
    </row>
    <row r="255" spans="2:2" x14ac:dyDescent="0.25">
      <c r="B255" s="21"/>
    </row>
    <row r="256" spans="2:2" x14ac:dyDescent="0.25">
      <c r="B256" s="21"/>
    </row>
    <row r="257" spans="2:2" x14ac:dyDescent="0.25">
      <c r="B257" s="21"/>
    </row>
    <row r="258" spans="2:2" x14ac:dyDescent="0.25">
      <c r="B258" s="21"/>
    </row>
    <row r="259" spans="2:2" x14ac:dyDescent="0.25">
      <c r="B259" s="21"/>
    </row>
    <row r="260" spans="2:2" x14ac:dyDescent="0.25">
      <c r="B260" s="21"/>
    </row>
    <row r="261" spans="2:2" x14ac:dyDescent="0.25">
      <c r="B261" s="21"/>
    </row>
    <row r="262" spans="2:2" x14ac:dyDescent="0.25">
      <c r="B262" s="21"/>
    </row>
    <row r="263" spans="2:2" x14ac:dyDescent="0.25">
      <c r="B263" s="21"/>
    </row>
    <row r="264" spans="2:2" x14ac:dyDescent="0.25">
      <c r="B264" s="21"/>
    </row>
    <row r="265" spans="2:2" x14ac:dyDescent="0.25">
      <c r="B265" s="21"/>
    </row>
    <row r="266" spans="2:2" x14ac:dyDescent="0.25">
      <c r="B266" s="21"/>
    </row>
    <row r="267" spans="2:2" x14ac:dyDescent="0.25">
      <c r="B267" s="21"/>
    </row>
    <row r="268" spans="2:2" x14ac:dyDescent="0.25">
      <c r="B268" s="21"/>
    </row>
    <row r="269" spans="2:2" x14ac:dyDescent="0.25">
      <c r="B269" s="21"/>
    </row>
    <row r="270" spans="2:2" x14ac:dyDescent="0.25">
      <c r="B270" s="21"/>
    </row>
    <row r="271" spans="2:2" x14ac:dyDescent="0.25">
      <c r="B271" s="21"/>
    </row>
    <row r="272" spans="2:2" x14ac:dyDescent="0.25">
      <c r="B272" s="21"/>
    </row>
    <row r="273" spans="2:2" x14ac:dyDescent="0.25">
      <c r="B273" s="21"/>
    </row>
    <row r="274" spans="2:2" x14ac:dyDescent="0.25">
      <c r="B274" s="21"/>
    </row>
    <row r="275" spans="2:2" x14ac:dyDescent="0.25">
      <c r="B275" s="21"/>
    </row>
    <row r="276" spans="2:2" x14ac:dyDescent="0.25">
      <c r="B276" s="21"/>
    </row>
    <row r="277" spans="2:2" x14ac:dyDescent="0.25">
      <c r="B277" s="21"/>
    </row>
    <row r="278" spans="2:2" x14ac:dyDescent="0.25">
      <c r="B278" s="21"/>
    </row>
    <row r="279" spans="2:2" x14ac:dyDescent="0.25">
      <c r="B279" s="21"/>
    </row>
    <row r="280" spans="2:2" x14ac:dyDescent="0.25">
      <c r="B280" s="21"/>
    </row>
    <row r="281" spans="2:2" x14ac:dyDescent="0.25">
      <c r="B281" s="21"/>
    </row>
    <row r="282" spans="2:2" x14ac:dyDescent="0.25">
      <c r="B282" s="21"/>
    </row>
    <row r="283" spans="2:2" x14ac:dyDescent="0.25">
      <c r="B283" s="21"/>
    </row>
    <row r="284" spans="2:2" x14ac:dyDescent="0.25">
      <c r="B284" s="21"/>
    </row>
    <row r="285" spans="2:2" x14ac:dyDescent="0.25">
      <c r="B285" s="21"/>
    </row>
    <row r="286" spans="2:2" x14ac:dyDescent="0.25">
      <c r="B286" s="21"/>
    </row>
    <row r="287" spans="2:2" x14ac:dyDescent="0.25">
      <c r="B287" s="21"/>
    </row>
    <row r="288" spans="2:2" x14ac:dyDescent="0.25">
      <c r="B288" s="21"/>
    </row>
    <row r="289" spans="2:2" x14ac:dyDescent="0.25">
      <c r="B289" s="21"/>
    </row>
    <row r="290" spans="2:2" x14ac:dyDescent="0.25">
      <c r="B290" s="21"/>
    </row>
    <row r="291" spans="2:2" x14ac:dyDescent="0.25">
      <c r="B291" s="21"/>
    </row>
    <row r="292" spans="2:2" x14ac:dyDescent="0.25">
      <c r="B292" s="21"/>
    </row>
    <row r="293" spans="2:2" x14ac:dyDescent="0.25">
      <c r="B293" s="21"/>
    </row>
    <row r="294" spans="2:2" x14ac:dyDescent="0.25">
      <c r="B294" s="21"/>
    </row>
    <row r="295" spans="2:2" x14ac:dyDescent="0.25">
      <c r="B295" s="21"/>
    </row>
    <row r="296" spans="2:2" x14ac:dyDescent="0.25">
      <c r="B296" s="21"/>
    </row>
    <row r="297" spans="2:2" x14ac:dyDescent="0.25">
      <c r="B297" s="21"/>
    </row>
    <row r="298" spans="2:2" x14ac:dyDescent="0.25">
      <c r="B298" s="21"/>
    </row>
    <row r="299" spans="2:2" x14ac:dyDescent="0.25">
      <c r="B299" s="21"/>
    </row>
    <row r="300" spans="2:2" x14ac:dyDescent="0.25">
      <c r="B300" s="21"/>
    </row>
    <row r="301" spans="2:2" x14ac:dyDescent="0.25">
      <c r="B301" s="21"/>
    </row>
    <row r="302" spans="2:2" x14ac:dyDescent="0.25">
      <c r="B302" s="21"/>
    </row>
    <row r="303" spans="2:2" x14ac:dyDescent="0.25">
      <c r="B303" s="21"/>
    </row>
    <row r="304" spans="2:2" x14ac:dyDescent="0.25">
      <c r="B304" s="21"/>
    </row>
    <row r="305" spans="2:2" x14ac:dyDescent="0.25">
      <c r="B305" s="21"/>
    </row>
    <row r="306" spans="2:2" x14ac:dyDescent="0.25">
      <c r="B306" s="21"/>
    </row>
    <row r="307" spans="2:2" x14ac:dyDescent="0.25">
      <c r="B307" s="21"/>
    </row>
    <row r="308" spans="2:2" x14ac:dyDescent="0.25">
      <c r="B308" s="21"/>
    </row>
    <row r="309" spans="2:2" x14ac:dyDescent="0.25">
      <c r="B309" s="21"/>
    </row>
    <row r="310" spans="2:2" x14ac:dyDescent="0.25">
      <c r="B310" s="21"/>
    </row>
    <row r="311" spans="2:2" x14ac:dyDescent="0.25">
      <c r="B311" s="21"/>
    </row>
    <row r="312" spans="2:2" x14ac:dyDescent="0.25">
      <c r="B312" s="21"/>
    </row>
    <row r="313" spans="2:2" x14ac:dyDescent="0.25">
      <c r="B313" s="21"/>
    </row>
    <row r="314" spans="2:2" x14ac:dyDescent="0.25">
      <c r="B314" s="21"/>
    </row>
    <row r="315" spans="2:2" x14ac:dyDescent="0.25">
      <c r="B315" s="21"/>
    </row>
    <row r="316" spans="2:2" x14ac:dyDescent="0.25">
      <c r="B316" s="21"/>
    </row>
    <row r="317" spans="2:2" x14ac:dyDescent="0.25">
      <c r="B317" s="21"/>
    </row>
    <row r="318" spans="2:2" x14ac:dyDescent="0.25">
      <c r="B318" s="21"/>
    </row>
    <row r="319" spans="2:2" x14ac:dyDescent="0.25">
      <c r="B319" s="21"/>
    </row>
    <row r="320" spans="2:2" x14ac:dyDescent="0.25">
      <c r="B320" s="21"/>
    </row>
    <row r="321" spans="2:2" x14ac:dyDescent="0.25">
      <c r="B321" s="21"/>
    </row>
    <row r="322" spans="2:2" x14ac:dyDescent="0.25">
      <c r="B322" s="21"/>
    </row>
    <row r="323" spans="2:2" x14ac:dyDescent="0.25">
      <c r="B323" s="21"/>
    </row>
    <row r="324" spans="2:2" x14ac:dyDescent="0.25">
      <c r="B324" s="21"/>
    </row>
    <row r="325" spans="2:2" x14ac:dyDescent="0.25">
      <c r="B325" s="21"/>
    </row>
    <row r="326" spans="2:2" x14ac:dyDescent="0.25">
      <c r="B326" s="21"/>
    </row>
    <row r="327" spans="2:2" x14ac:dyDescent="0.25">
      <c r="B327" s="21"/>
    </row>
    <row r="328" spans="2:2" x14ac:dyDescent="0.25">
      <c r="B328" s="21"/>
    </row>
    <row r="329" spans="2:2" x14ac:dyDescent="0.25">
      <c r="B329" s="21"/>
    </row>
    <row r="330" spans="2:2" x14ac:dyDescent="0.25">
      <c r="B330" s="21"/>
    </row>
    <row r="331" spans="2:2" x14ac:dyDescent="0.25">
      <c r="B331" s="21"/>
    </row>
    <row r="332" spans="2:2" x14ac:dyDescent="0.25">
      <c r="B332" s="21"/>
    </row>
    <row r="333" spans="2:2" x14ac:dyDescent="0.25">
      <c r="B333" s="21"/>
    </row>
    <row r="334" spans="2:2" x14ac:dyDescent="0.25">
      <c r="B334" s="21"/>
    </row>
    <row r="335" spans="2:2" x14ac:dyDescent="0.25">
      <c r="B335" s="21"/>
    </row>
    <row r="336" spans="2:2" x14ac:dyDescent="0.25">
      <c r="B336" s="21"/>
    </row>
    <row r="337" spans="2:2" x14ac:dyDescent="0.25">
      <c r="B337" s="21"/>
    </row>
    <row r="338" spans="2:2" x14ac:dyDescent="0.25">
      <c r="B338" s="21"/>
    </row>
    <row r="339" spans="2:2" x14ac:dyDescent="0.25">
      <c r="B339" s="21"/>
    </row>
    <row r="340" spans="2:2" x14ac:dyDescent="0.25">
      <c r="B340" s="21"/>
    </row>
    <row r="341" spans="2:2" x14ac:dyDescent="0.25">
      <c r="B341" s="21"/>
    </row>
    <row r="342" spans="2:2" x14ac:dyDescent="0.25">
      <c r="B342" s="21"/>
    </row>
    <row r="343" spans="2:2" x14ac:dyDescent="0.25">
      <c r="B343" s="21"/>
    </row>
    <row r="344" spans="2:2" x14ac:dyDescent="0.25">
      <c r="B344" s="21"/>
    </row>
    <row r="345" spans="2:2" x14ac:dyDescent="0.25">
      <c r="B345" s="21"/>
    </row>
    <row r="346" spans="2:2" x14ac:dyDescent="0.25">
      <c r="B346" s="21"/>
    </row>
    <row r="347" spans="2:2" x14ac:dyDescent="0.25">
      <c r="B347" s="21"/>
    </row>
    <row r="348" spans="2:2" x14ac:dyDescent="0.25">
      <c r="B348" s="21"/>
    </row>
    <row r="349" spans="2:2" x14ac:dyDescent="0.25">
      <c r="B349" s="21"/>
    </row>
    <row r="350" spans="2:2" x14ac:dyDescent="0.25">
      <c r="B350" s="21"/>
    </row>
    <row r="351" spans="2:2" x14ac:dyDescent="0.25">
      <c r="B351" s="21"/>
    </row>
    <row r="352" spans="2:2" x14ac:dyDescent="0.25">
      <c r="B352" s="21"/>
    </row>
    <row r="353" spans="2:2" x14ac:dyDescent="0.25">
      <c r="B353" s="21"/>
    </row>
    <row r="354" spans="2:2" x14ac:dyDescent="0.25">
      <c r="B354" s="21"/>
    </row>
    <row r="355" spans="2:2" x14ac:dyDescent="0.25">
      <c r="B355" s="21"/>
    </row>
    <row r="356" spans="2:2" x14ac:dyDescent="0.25">
      <c r="B356" s="21"/>
    </row>
    <row r="357" spans="2:2" x14ac:dyDescent="0.25">
      <c r="B357" s="21"/>
    </row>
    <row r="358" spans="2:2" x14ac:dyDescent="0.25">
      <c r="B358" s="21"/>
    </row>
    <row r="359" spans="2:2" x14ac:dyDescent="0.25">
      <c r="B359" s="21"/>
    </row>
    <row r="360" spans="2:2" x14ac:dyDescent="0.25">
      <c r="B360" s="21"/>
    </row>
    <row r="361" spans="2:2" x14ac:dyDescent="0.25">
      <c r="B361" s="21"/>
    </row>
    <row r="362" spans="2:2" x14ac:dyDescent="0.25">
      <c r="B362" s="21"/>
    </row>
    <row r="363" spans="2:2" x14ac:dyDescent="0.25">
      <c r="B363" s="21"/>
    </row>
    <row r="364" spans="2:2" x14ac:dyDescent="0.25">
      <c r="B364" s="21"/>
    </row>
    <row r="365" spans="2:2" x14ac:dyDescent="0.25">
      <c r="B365" s="21"/>
    </row>
    <row r="366" spans="2:2" x14ac:dyDescent="0.25">
      <c r="B366" s="21"/>
    </row>
    <row r="367" spans="2:2" x14ac:dyDescent="0.25">
      <c r="B367" s="21"/>
    </row>
    <row r="368" spans="2:2" x14ac:dyDescent="0.25">
      <c r="B368" s="21"/>
    </row>
    <row r="369" spans="2:2" x14ac:dyDescent="0.25">
      <c r="B369" s="21"/>
    </row>
    <row r="370" spans="2:2" x14ac:dyDescent="0.25">
      <c r="B370" s="21"/>
    </row>
    <row r="371" spans="2:2" x14ac:dyDescent="0.25">
      <c r="B371" s="21"/>
    </row>
    <row r="372" spans="2:2" x14ac:dyDescent="0.25">
      <c r="B372" s="21"/>
    </row>
    <row r="373" spans="2:2" x14ac:dyDescent="0.25">
      <c r="B373" s="21"/>
    </row>
    <row r="374" spans="2:2" x14ac:dyDescent="0.25">
      <c r="B374" s="21"/>
    </row>
    <row r="375" spans="2:2" x14ac:dyDescent="0.25">
      <c r="B375" s="21"/>
    </row>
    <row r="376" spans="2:2" x14ac:dyDescent="0.25">
      <c r="B376" s="21"/>
    </row>
    <row r="377" spans="2:2" x14ac:dyDescent="0.25">
      <c r="B377" s="21"/>
    </row>
    <row r="378" spans="2:2" x14ac:dyDescent="0.25">
      <c r="B378" s="21"/>
    </row>
    <row r="379" spans="2:2" x14ac:dyDescent="0.25">
      <c r="B379" s="21"/>
    </row>
    <row r="380" spans="2:2" x14ac:dyDescent="0.25">
      <c r="B380" s="21"/>
    </row>
    <row r="381" spans="2:2" x14ac:dyDescent="0.25">
      <c r="B381" s="21"/>
    </row>
    <row r="382" spans="2:2" x14ac:dyDescent="0.25">
      <c r="B382" s="21"/>
    </row>
    <row r="383" spans="2:2" x14ac:dyDescent="0.25">
      <c r="B383" s="21"/>
    </row>
    <row r="384" spans="2:2" x14ac:dyDescent="0.25">
      <c r="B384" s="21"/>
    </row>
    <row r="385" spans="2:2" x14ac:dyDescent="0.25">
      <c r="B385" s="21"/>
    </row>
    <row r="386" spans="2:2" x14ac:dyDescent="0.25">
      <c r="B386" s="21"/>
    </row>
    <row r="387" spans="2:2" x14ac:dyDescent="0.25">
      <c r="B387" s="21"/>
    </row>
    <row r="388" spans="2:2" x14ac:dyDescent="0.25">
      <c r="B388" s="21"/>
    </row>
    <row r="389" spans="2:2" x14ac:dyDescent="0.25">
      <c r="B389" s="21"/>
    </row>
    <row r="390" spans="2:2" x14ac:dyDescent="0.25">
      <c r="B390" s="21"/>
    </row>
    <row r="391" spans="2:2" x14ac:dyDescent="0.25">
      <c r="B391" s="21"/>
    </row>
    <row r="392" spans="2:2" x14ac:dyDescent="0.25">
      <c r="B392" s="21"/>
    </row>
    <row r="393" spans="2:2" x14ac:dyDescent="0.25">
      <c r="B393" s="21"/>
    </row>
    <row r="394" spans="2:2" x14ac:dyDescent="0.25">
      <c r="B394" s="21"/>
    </row>
    <row r="395" spans="2:2" x14ac:dyDescent="0.25">
      <c r="B395" s="21"/>
    </row>
    <row r="396" spans="2:2" x14ac:dyDescent="0.25">
      <c r="B396" s="21"/>
    </row>
    <row r="397" spans="2:2" x14ac:dyDescent="0.25">
      <c r="B397" s="21"/>
    </row>
    <row r="398" spans="2:2" x14ac:dyDescent="0.25">
      <c r="B398" s="21"/>
    </row>
    <row r="399" spans="2:2" x14ac:dyDescent="0.25">
      <c r="B399" s="21"/>
    </row>
    <row r="400" spans="2:2" x14ac:dyDescent="0.25">
      <c r="B400" s="21"/>
    </row>
    <row r="401" spans="2:2" x14ac:dyDescent="0.25">
      <c r="B401" s="21"/>
    </row>
    <row r="402" spans="2:2" x14ac:dyDescent="0.25">
      <c r="B402" s="21"/>
    </row>
    <row r="403" spans="2:2" x14ac:dyDescent="0.25">
      <c r="B403" s="21"/>
    </row>
    <row r="404" spans="2:2" x14ac:dyDescent="0.25">
      <c r="B404" s="21"/>
    </row>
    <row r="405" spans="2:2" x14ac:dyDescent="0.25">
      <c r="B405" s="21"/>
    </row>
    <row r="406" spans="2:2" x14ac:dyDescent="0.25">
      <c r="B406" s="21"/>
    </row>
    <row r="407" spans="2:2" x14ac:dyDescent="0.25">
      <c r="B407" s="21"/>
    </row>
    <row r="408" spans="2:2" x14ac:dyDescent="0.25">
      <c r="B408" s="21"/>
    </row>
    <row r="409" spans="2:2" x14ac:dyDescent="0.25">
      <c r="B409" s="21"/>
    </row>
    <row r="410" spans="2:2" x14ac:dyDescent="0.25">
      <c r="B410" s="21"/>
    </row>
    <row r="411" spans="2:2" x14ac:dyDescent="0.25">
      <c r="B411" s="21"/>
    </row>
    <row r="412" spans="2:2" x14ac:dyDescent="0.25">
      <c r="B412" s="21"/>
    </row>
    <row r="413" spans="2:2" x14ac:dyDescent="0.25">
      <c r="B413" s="21"/>
    </row>
    <row r="414" spans="2:2" x14ac:dyDescent="0.25">
      <c r="B414" s="21"/>
    </row>
    <row r="415" spans="2:2" x14ac:dyDescent="0.25">
      <c r="B415" s="21"/>
    </row>
    <row r="416" spans="2:2" x14ac:dyDescent="0.25">
      <c r="B416" s="21"/>
    </row>
    <row r="417" spans="2:2" x14ac:dyDescent="0.25">
      <c r="B417" s="21"/>
    </row>
    <row r="418" spans="2:2" x14ac:dyDescent="0.25">
      <c r="B418" s="21"/>
    </row>
    <row r="419" spans="2:2" x14ac:dyDescent="0.25">
      <c r="B419" s="21"/>
    </row>
    <row r="420" spans="2:2" x14ac:dyDescent="0.25">
      <c r="B420" s="21"/>
    </row>
    <row r="421" spans="2:2" x14ac:dyDescent="0.25">
      <c r="B421" s="21"/>
    </row>
    <row r="422" spans="2:2" x14ac:dyDescent="0.25">
      <c r="B422" s="21"/>
    </row>
    <row r="423" spans="2:2" x14ac:dyDescent="0.25">
      <c r="B423" s="21"/>
    </row>
    <row r="424" spans="2:2" x14ac:dyDescent="0.25">
      <c r="B424" s="21"/>
    </row>
    <row r="425" spans="2:2" x14ac:dyDescent="0.25">
      <c r="B425" s="21"/>
    </row>
    <row r="426" spans="2:2" x14ac:dyDescent="0.25">
      <c r="B426" s="21"/>
    </row>
    <row r="427" spans="2:2" x14ac:dyDescent="0.25">
      <c r="B427" s="21"/>
    </row>
    <row r="428" spans="2:2" x14ac:dyDescent="0.25">
      <c r="B428" s="21"/>
    </row>
    <row r="429" spans="2:2" x14ac:dyDescent="0.25">
      <c r="B429" s="21"/>
    </row>
    <row r="430" spans="2:2" x14ac:dyDescent="0.25">
      <c r="B430" s="21"/>
    </row>
    <row r="431" spans="2:2" x14ac:dyDescent="0.25">
      <c r="B431" s="21"/>
    </row>
    <row r="432" spans="2:2" x14ac:dyDescent="0.25">
      <c r="B432" s="21"/>
    </row>
    <row r="433" spans="2:2" x14ac:dyDescent="0.25">
      <c r="B433" s="21"/>
    </row>
    <row r="434" spans="2:2" x14ac:dyDescent="0.25">
      <c r="B434" s="21"/>
    </row>
    <row r="435" spans="2:2" x14ac:dyDescent="0.25">
      <c r="B435" s="21"/>
    </row>
    <row r="436" spans="2:2" x14ac:dyDescent="0.25">
      <c r="B436" s="21"/>
    </row>
    <row r="437" spans="2:2" x14ac:dyDescent="0.25">
      <c r="B437" s="21"/>
    </row>
    <row r="438" spans="2:2" x14ac:dyDescent="0.25">
      <c r="B438" s="21"/>
    </row>
    <row r="439" spans="2:2" x14ac:dyDescent="0.25">
      <c r="B439" s="21"/>
    </row>
    <row r="440" spans="2:2" x14ac:dyDescent="0.25">
      <c r="B440" s="21"/>
    </row>
    <row r="441" spans="2:2" x14ac:dyDescent="0.25">
      <c r="B441" s="21"/>
    </row>
    <row r="442" spans="2:2" x14ac:dyDescent="0.25">
      <c r="B442" s="21"/>
    </row>
    <row r="443" spans="2:2" x14ac:dyDescent="0.25">
      <c r="B443" s="21"/>
    </row>
    <row r="444" spans="2:2" x14ac:dyDescent="0.25">
      <c r="B444" s="21"/>
    </row>
    <row r="445" spans="2:2" x14ac:dyDescent="0.25">
      <c r="B445" s="21"/>
    </row>
    <row r="446" spans="2:2" x14ac:dyDescent="0.25">
      <c r="B446" s="21"/>
    </row>
    <row r="447" spans="2:2" x14ac:dyDescent="0.25">
      <c r="B447" s="21"/>
    </row>
    <row r="448" spans="2:2" x14ac:dyDescent="0.25">
      <c r="B448" s="21"/>
    </row>
    <row r="449" spans="2:2" x14ac:dyDescent="0.25">
      <c r="B449" s="21"/>
    </row>
    <row r="450" spans="2:2" x14ac:dyDescent="0.25">
      <c r="B450" s="21"/>
    </row>
    <row r="451" spans="2:2" x14ac:dyDescent="0.25">
      <c r="B451" s="21"/>
    </row>
    <row r="452" spans="2:2" x14ac:dyDescent="0.25">
      <c r="B452" s="21"/>
    </row>
    <row r="453" spans="2:2" x14ac:dyDescent="0.25">
      <c r="B453" s="21"/>
    </row>
    <row r="454" spans="2:2" x14ac:dyDescent="0.25">
      <c r="B454" s="21"/>
    </row>
    <row r="455" spans="2:2" x14ac:dyDescent="0.25">
      <c r="B455" s="21"/>
    </row>
    <row r="456" spans="2:2" x14ac:dyDescent="0.25">
      <c r="B456" s="21"/>
    </row>
    <row r="457" spans="2:2" x14ac:dyDescent="0.25">
      <c r="B457" s="21"/>
    </row>
    <row r="458" spans="2:2" x14ac:dyDescent="0.25">
      <c r="B458" s="21"/>
    </row>
    <row r="459" spans="2:2" x14ac:dyDescent="0.25">
      <c r="B459" s="21"/>
    </row>
    <row r="460" spans="2:2" x14ac:dyDescent="0.25">
      <c r="B460" s="21"/>
    </row>
    <row r="461" spans="2:2" x14ac:dyDescent="0.25">
      <c r="B461" s="21"/>
    </row>
    <row r="462" spans="2:2" x14ac:dyDescent="0.25">
      <c r="B462" s="21"/>
    </row>
    <row r="463" spans="2:2" x14ac:dyDescent="0.25">
      <c r="B463" s="21"/>
    </row>
    <row r="464" spans="2:2" x14ac:dyDescent="0.25">
      <c r="B464" s="21"/>
    </row>
    <row r="465" spans="2:2" x14ac:dyDescent="0.25">
      <c r="B465" s="21"/>
    </row>
    <row r="466" spans="2:2" x14ac:dyDescent="0.25">
      <c r="B466" s="21"/>
    </row>
    <row r="467" spans="2:2" x14ac:dyDescent="0.25">
      <c r="B467" s="21"/>
    </row>
    <row r="468" spans="2:2" x14ac:dyDescent="0.25">
      <c r="B468" s="21"/>
    </row>
    <row r="469" spans="2:2" x14ac:dyDescent="0.25">
      <c r="B469" s="21"/>
    </row>
    <row r="470" spans="2:2" x14ac:dyDescent="0.25">
      <c r="B470" s="21"/>
    </row>
    <row r="471" spans="2:2" x14ac:dyDescent="0.25">
      <c r="B471" s="21"/>
    </row>
    <row r="472" spans="2:2" x14ac:dyDescent="0.25">
      <c r="B472" s="21"/>
    </row>
    <row r="473" spans="2:2" x14ac:dyDescent="0.25">
      <c r="B473" s="21"/>
    </row>
    <row r="474" spans="2:2" x14ac:dyDescent="0.25">
      <c r="B474" s="21"/>
    </row>
    <row r="475" spans="2:2" x14ac:dyDescent="0.25">
      <c r="B475" s="21"/>
    </row>
    <row r="476" spans="2:2" x14ac:dyDescent="0.25">
      <c r="B476" s="21"/>
    </row>
    <row r="477" spans="2:2" x14ac:dyDescent="0.25">
      <c r="B477" s="21"/>
    </row>
    <row r="478" spans="2:2" x14ac:dyDescent="0.25">
      <c r="B478" s="21"/>
    </row>
    <row r="479" spans="2:2" x14ac:dyDescent="0.25">
      <c r="B479" s="21"/>
    </row>
    <row r="480" spans="2:2" x14ac:dyDescent="0.25">
      <c r="B480" s="21"/>
    </row>
    <row r="481" spans="2:2" x14ac:dyDescent="0.25">
      <c r="B481" s="21"/>
    </row>
    <row r="482" spans="2:2" x14ac:dyDescent="0.25">
      <c r="B482" s="21"/>
    </row>
    <row r="483" spans="2:2" x14ac:dyDescent="0.25">
      <c r="B483" s="21"/>
    </row>
    <row r="484" spans="2:2" x14ac:dyDescent="0.25">
      <c r="B484" s="21"/>
    </row>
    <row r="485" spans="2:2" x14ac:dyDescent="0.25">
      <c r="B485" s="21"/>
    </row>
    <row r="486" spans="2:2" x14ac:dyDescent="0.25">
      <c r="B486" s="21"/>
    </row>
    <row r="487" spans="2:2" x14ac:dyDescent="0.25">
      <c r="B487" s="21"/>
    </row>
    <row r="488" spans="2:2" x14ac:dyDescent="0.25">
      <c r="B488" s="21"/>
    </row>
    <row r="489" spans="2:2" x14ac:dyDescent="0.25">
      <c r="B489" s="21"/>
    </row>
    <row r="490" spans="2:2" x14ac:dyDescent="0.25">
      <c r="B490" s="21"/>
    </row>
    <row r="491" spans="2:2" x14ac:dyDescent="0.25">
      <c r="B491" s="21"/>
    </row>
    <row r="492" spans="2:2" x14ac:dyDescent="0.25">
      <c r="B492" s="21"/>
    </row>
    <row r="493" spans="2:2" x14ac:dyDescent="0.25">
      <c r="B493" s="21"/>
    </row>
    <row r="494" spans="2:2" x14ac:dyDescent="0.25">
      <c r="B494" s="21"/>
    </row>
    <row r="495" spans="2:2" x14ac:dyDescent="0.25">
      <c r="B495" s="21"/>
    </row>
    <row r="496" spans="2:2" x14ac:dyDescent="0.25">
      <c r="B496" s="21"/>
    </row>
    <row r="497" spans="2:2" x14ac:dyDescent="0.25">
      <c r="B497" s="21"/>
    </row>
    <row r="498" spans="2:2" x14ac:dyDescent="0.25">
      <c r="B498" s="21"/>
    </row>
    <row r="499" spans="2:2" x14ac:dyDescent="0.25">
      <c r="B499" s="21"/>
    </row>
    <row r="500" spans="2:2" x14ac:dyDescent="0.25">
      <c r="B500" s="21"/>
    </row>
    <row r="501" spans="2:2" x14ac:dyDescent="0.25">
      <c r="B501" s="21"/>
    </row>
    <row r="502" spans="2:2" x14ac:dyDescent="0.25">
      <c r="B502" s="21"/>
    </row>
    <row r="503" spans="2:2" x14ac:dyDescent="0.25">
      <c r="B503" s="21"/>
    </row>
    <row r="504" spans="2:2" x14ac:dyDescent="0.25">
      <c r="B504" s="21"/>
    </row>
    <row r="505" spans="2:2" x14ac:dyDescent="0.25">
      <c r="B505" s="21"/>
    </row>
    <row r="506" spans="2:2" x14ac:dyDescent="0.25">
      <c r="B506" s="21"/>
    </row>
    <row r="507" spans="2:2" x14ac:dyDescent="0.25">
      <c r="B507" s="21"/>
    </row>
    <row r="508" spans="2:2" x14ac:dyDescent="0.25">
      <c r="B508" s="21"/>
    </row>
    <row r="509" spans="2:2" x14ac:dyDescent="0.25">
      <c r="B509" s="21"/>
    </row>
    <row r="510" spans="2:2" x14ac:dyDescent="0.25">
      <c r="B510" s="21"/>
    </row>
    <row r="511" spans="2:2" x14ac:dyDescent="0.25">
      <c r="B511" s="21"/>
    </row>
    <row r="512" spans="2:2" x14ac:dyDescent="0.25">
      <c r="B512" s="21"/>
    </row>
    <row r="513" spans="2:2" x14ac:dyDescent="0.25">
      <c r="B513" s="21"/>
    </row>
    <row r="514" spans="2:2" x14ac:dyDescent="0.25">
      <c r="B514" s="21"/>
    </row>
    <row r="515" spans="2:2" x14ac:dyDescent="0.25">
      <c r="B515" s="21"/>
    </row>
    <row r="516" spans="2:2" x14ac:dyDescent="0.25">
      <c r="B516" s="21"/>
    </row>
    <row r="517" spans="2:2" x14ac:dyDescent="0.25">
      <c r="B517" s="21"/>
    </row>
    <row r="518" spans="2:2" x14ac:dyDescent="0.25">
      <c r="B518" s="21"/>
    </row>
    <row r="519" spans="2:2" x14ac:dyDescent="0.25">
      <c r="B519" s="21"/>
    </row>
    <row r="520" spans="2:2" x14ac:dyDescent="0.25">
      <c r="B520" s="21"/>
    </row>
    <row r="521" spans="2:2" x14ac:dyDescent="0.25">
      <c r="B521" s="21"/>
    </row>
    <row r="522" spans="2:2" x14ac:dyDescent="0.25">
      <c r="B522" s="21"/>
    </row>
    <row r="523" spans="2:2" x14ac:dyDescent="0.25">
      <c r="B523" s="21"/>
    </row>
    <row r="524" spans="2:2" x14ac:dyDescent="0.25">
      <c r="B524" s="21"/>
    </row>
    <row r="525" spans="2:2" x14ac:dyDescent="0.25">
      <c r="B525" s="21"/>
    </row>
    <row r="526" spans="2:2" x14ac:dyDescent="0.25">
      <c r="B526" s="21"/>
    </row>
    <row r="527" spans="2:2" x14ac:dyDescent="0.25">
      <c r="B527" s="21"/>
    </row>
    <row r="528" spans="2:2" x14ac:dyDescent="0.25">
      <c r="B528" s="21"/>
    </row>
    <row r="529" spans="2:2" x14ac:dyDescent="0.25">
      <c r="B529" s="21"/>
    </row>
    <row r="530" spans="2:2" x14ac:dyDescent="0.25">
      <c r="B530" s="21"/>
    </row>
    <row r="531" spans="2:2" x14ac:dyDescent="0.25">
      <c r="B531" s="21"/>
    </row>
    <row r="532" spans="2:2" x14ac:dyDescent="0.25">
      <c r="B532" s="21"/>
    </row>
    <row r="533" spans="2:2" x14ac:dyDescent="0.25">
      <c r="B533" s="21"/>
    </row>
    <row r="534" spans="2:2" x14ac:dyDescent="0.25">
      <c r="B534" s="21"/>
    </row>
    <row r="535" spans="2:2" x14ac:dyDescent="0.25">
      <c r="B535" s="21"/>
    </row>
    <row r="536" spans="2:2" x14ac:dyDescent="0.25">
      <c r="B536" s="21"/>
    </row>
    <row r="537" spans="2:2" x14ac:dyDescent="0.25">
      <c r="B537" s="21"/>
    </row>
    <row r="538" spans="2:2" x14ac:dyDescent="0.25">
      <c r="B538" s="21"/>
    </row>
    <row r="539" spans="2:2" x14ac:dyDescent="0.25">
      <c r="B539" s="21"/>
    </row>
    <row r="540" spans="2:2" x14ac:dyDescent="0.25">
      <c r="B540" s="21"/>
    </row>
    <row r="541" spans="2:2" x14ac:dyDescent="0.25">
      <c r="B541" s="21"/>
    </row>
    <row r="542" spans="2:2" x14ac:dyDescent="0.25">
      <c r="B542" s="21"/>
    </row>
    <row r="543" spans="2:2" x14ac:dyDescent="0.25">
      <c r="B543" s="21"/>
    </row>
    <row r="544" spans="2:2" x14ac:dyDescent="0.25">
      <c r="B544" s="21"/>
    </row>
    <row r="545" spans="2:2" x14ac:dyDescent="0.25">
      <c r="B545" s="21"/>
    </row>
    <row r="546" spans="2:2" x14ac:dyDescent="0.25">
      <c r="B546" s="21"/>
    </row>
    <row r="547" spans="2:2" x14ac:dyDescent="0.25">
      <c r="B547" s="21"/>
    </row>
    <row r="548" spans="2:2" x14ac:dyDescent="0.25">
      <c r="B548" s="21"/>
    </row>
    <row r="549" spans="2:2" x14ac:dyDescent="0.25">
      <c r="B549" s="21"/>
    </row>
    <row r="550" spans="2:2" x14ac:dyDescent="0.25">
      <c r="B550" s="21"/>
    </row>
    <row r="551" spans="2:2" x14ac:dyDescent="0.25">
      <c r="B551" s="21"/>
    </row>
    <row r="552" spans="2:2" x14ac:dyDescent="0.25">
      <c r="B552" s="21"/>
    </row>
    <row r="553" spans="2:2" x14ac:dyDescent="0.25">
      <c r="B553" s="21"/>
    </row>
    <row r="554" spans="2:2" x14ac:dyDescent="0.25">
      <c r="B554" s="21"/>
    </row>
    <row r="555" spans="2:2" x14ac:dyDescent="0.25">
      <c r="B555" s="21"/>
    </row>
    <row r="556" spans="2:2" x14ac:dyDescent="0.25">
      <c r="B556" s="21"/>
    </row>
    <row r="557" spans="2:2" x14ac:dyDescent="0.25">
      <c r="B557" s="21"/>
    </row>
    <row r="558" spans="2:2" x14ac:dyDescent="0.25">
      <c r="B558" s="21"/>
    </row>
    <row r="559" spans="2:2" x14ac:dyDescent="0.25">
      <c r="B559" s="21"/>
    </row>
    <row r="560" spans="2:2" x14ac:dyDescent="0.25">
      <c r="B560" s="21"/>
    </row>
    <row r="561" spans="2:2" x14ac:dyDescent="0.25">
      <c r="B561" s="21"/>
    </row>
    <row r="562" spans="2:2" x14ac:dyDescent="0.25">
      <c r="B562" s="21"/>
    </row>
    <row r="563" spans="2:2" x14ac:dyDescent="0.25">
      <c r="B563" s="21"/>
    </row>
    <row r="564" spans="2:2" x14ac:dyDescent="0.25">
      <c r="B564" s="21"/>
    </row>
    <row r="565" spans="2:2" x14ac:dyDescent="0.25">
      <c r="B565" s="21"/>
    </row>
    <row r="566" spans="2:2" x14ac:dyDescent="0.25">
      <c r="B566" s="21"/>
    </row>
    <row r="567" spans="2:2" x14ac:dyDescent="0.25">
      <c r="B567" s="21"/>
    </row>
    <row r="568" spans="2:2" x14ac:dyDescent="0.25">
      <c r="B568" s="21"/>
    </row>
    <row r="569" spans="2:2" x14ac:dyDescent="0.25">
      <c r="B569" s="21"/>
    </row>
    <row r="570" spans="2:2" x14ac:dyDescent="0.25">
      <c r="B570" s="21"/>
    </row>
    <row r="571" spans="2:2" x14ac:dyDescent="0.25">
      <c r="B571" s="21"/>
    </row>
    <row r="572" spans="2:2" x14ac:dyDescent="0.25">
      <c r="B572" s="21"/>
    </row>
    <row r="573" spans="2:2" x14ac:dyDescent="0.25">
      <c r="B573" s="21"/>
    </row>
    <row r="574" spans="2:2" x14ac:dyDescent="0.25">
      <c r="B574" s="21"/>
    </row>
    <row r="575" spans="2:2" x14ac:dyDescent="0.25">
      <c r="B575" s="21"/>
    </row>
    <row r="576" spans="2:2" x14ac:dyDescent="0.25">
      <c r="B576" s="21"/>
    </row>
    <row r="577" spans="2:2" x14ac:dyDescent="0.25">
      <c r="B577" s="21"/>
    </row>
    <row r="578" spans="2:2" x14ac:dyDescent="0.25">
      <c r="B578" s="21"/>
    </row>
    <row r="579" spans="2:2" x14ac:dyDescent="0.25">
      <c r="B579" s="21"/>
    </row>
    <row r="580" spans="2:2" x14ac:dyDescent="0.25">
      <c r="B580" s="21"/>
    </row>
    <row r="581" spans="2:2" x14ac:dyDescent="0.25">
      <c r="B581" s="21"/>
    </row>
    <row r="582" spans="2:2" x14ac:dyDescent="0.25">
      <c r="B582" s="21"/>
    </row>
    <row r="583" spans="2:2" x14ac:dyDescent="0.25">
      <c r="B583" s="21"/>
    </row>
    <row r="584" spans="2:2" x14ac:dyDescent="0.25">
      <c r="B584" s="21"/>
    </row>
    <row r="585" spans="2:2" x14ac:dyDescent="0.25">
      <c r="B585" s="21"/>
    </row>
    <row r="586" spans="2:2" x14ac:dyDescent="0.25">
      <c r="B586" s="21"/>
    </row>
    <row r="587" spans="2:2" x14ac:dyDescent="0.25">
      <c r="B587" s="21"/>
    </row>
    <row r="588" spans="2:2" x14ac:dyDescent="0.25">
      <c r="B588" s="21"/>
    </row>
    <row r="589" spans="2:2" x14ac:dyDescent="0.25">
      <c r="B589" s="21"/>
    </row>
    <row r="590" spans="2:2" x14ac:dyDescent="0.25">
      <c r="B590" s="21"/>
    </row>
    <row r="591" spans="2:2" x14ac:dyDescent="0.25">
      <c r="B591" s="21"/>
    </row>
    <row r="592" spans="2:2" x14ac:dyDescent="0.25">
      <c r="B592" s="21"/>
    </row>
    <row r="593" spans="2:2" x14ac:dyDescent="0.25">
      <c r="B593" s="21"/>
    </row>
    <row r="594" spans="2:2" x14ac:dyDescent="0.25">
      <c r="B594" s="21"/>
    </row>
    <row r="595" spans="2:2" x14ac:dyDescent="0.25">
      <c r="B595" s="21"/>
    </row>
    <row r="596" spans="2:2" x14ac:dyDescent="0.25">
      <c r="B596" s="21"/>
    </row>
    <row r="597" spans="2:2" x14ac:dyDescent="0.25">
      <c r="B597" s="21"/>
    </row>
    <row r="598" spans="2:2" x14ac:dyDescent="0.25">
      <c r="B598" s="21"/>
    </row>
    <row r="599" spans="2:2" x14ac:dyDescent="0.25">
      <c r="B599" s="21"/>
    </row>
    <row r="600" spans="2:2" x14ac:dyDescent="0.25">
      <c r="B600" s="21"/>
    </row>
    <row r="601" spans="2:2" x14ac:dyDescent="0.25">
      <c r="B601" s="21"/>
    </row>
    <row r="602" spans="2:2" x14ac:dyDescent="0.25">
      <c r="B602" s="21"/>
    </row>
    <row r="603" spans="2:2" x14ac:dyDescent="0.25">
      <c r="B603" s="21"/>
    </row>
    <row r="604" spans="2:2" x14ac:dyDescent="0.25">
      <c r="B604" s="21"/>
    </row>
    <row r="605" spans="2:2" x14ac:dyDescent="0.25">
      <c r="B605" s="21"/>
    </row>
    <row r="606" spans="2:2" x14ac:dyDescent="0.25">
      <c r="B606" s="21"/>
    </row>
    <row r="607" spans="2:2" x14ac:dyDescent="0.25">
      <c r="B607" s="21"/>
    </row>
    <row r="608" spans="2:2" x14ac:dyDescent="0.25">
      <c r="B608" s="21"/>
    </row>
    <row r="609" spans="2:2" x14ac:dyDescent="0.25">
      <c r="B609" s="21"/>
    </row>
    <row r="610" spans="2:2" x14ac:dyDescent="0.25">
      <c r="B610" s="21"/>
    </row>
    <row r="611" spans="2:2" x14ac:dyDescent="0.25">
      <c r="B611" s="21"/>
    </row>
    <row r="612" spans="2:2" x14ac:dyDescent="0.25">
      <c r="B612" s="21"/>
    </row>
    <row r="613" spans="2:2" x14ac:dyDescent="0.25">
      <c r="B613" s="21"/>
    </row>
    <row r="614" spans="2:2" x14ac:dyDescent="0.25">
      <c r="B614" s="21"/>
    </row>
    <row r="615" spans="2:2" x14ac:dyDescent="0.25">
      <c r="B615" s="21"/>
    </row>
    <row r="616" spans="2:2" x14ac:dyDescent="0.25">
      <c r="B616" s="21"/>
    </row>
    <row r="617" spans="2:2" x14ac:dyDescent="0.25">
      <c r="B617" s="21"/>
    </row>
    <row r="618" spans="2:2" x14ac:dyDescent="0.25">
      <c r="B618" s="21"/>
    </row>
    <row r="619" spans="2:2" x14ac:dyDescent="0.25">
      <c r="B619" s="21"/>
    </row>
    <row r="620" spans="2:2" x14ac:dyDescent="0.25">
      <c r="B620" s="21"/>
    </row>
    <row r="621" spans="2:2" x14ac:dyDescent="0.25">
      <c r="B621" s="21"/>
    </row>
    <row r="622" spans="2:2" x14ac:dyDescent="0.25">
      <c r="B622" s="21"/>
    </row>
    <row r="623" spans="2:2" x14ac:dyDescent="0.25">
      <c r="B623" s="21"/>
    </row>
    <row r="624" spans="2:2" x14ac:dyDescent="0.25">
      <c r="B624" s="21"/>
    </row>
    <row r="625" spans="2:2" x14ac:dyDescent="0.25">
      <c r="B625" s="21"/>
    </row>
    <row r="626" spans="2:2" x14ac:dyDescent="0.25">
      <c r="B626" s="21"/>
    </row>
    <row r="627" spans="2:2" x14ac:dyDescent="0.25">
      <c r="B627" s="21"/>
    </row>
    <row r="628" spans="2:2" x14ac:dyDescent="0.25">
      <c r="B628" s="21"/>
    </row>
    <row r="629" spans="2:2" x14ac:dyDescent="0.25">
      <c r="B629" s="21"/>
    </row>
    <row r="630" spans="2:2" x14ac:dyDescent="0.25">
      <c r="B630" s="21"/>
    </row>
    <row r="631" spans="2:2" x14ac:dyDescent="0.25">
      <c r="B631" s="21"/>
    </row>
    <row r="632" spans="2:2" x14ac:dyDescent="0.25">
      <c r="B632" s="21"/>
    </row>
    <row r="633" spans="2:2" x14ac:dyDescent="0.25">
      <c r="B633" s="21"/>
    </row>
    <row r="634" spans="2:2" x14ac:dyDescent="0.25">
      <c r="B634" s="21"/>
    </row>
    <row r="635" spans="2:2" x14ac:dyDescent="0.25">
      <c r="B635" s="21"/>
    </row>
    <row r="636" spans="2:2" x14ac:dyDescent="0.25">
      <c r="B636" s="21"/>
    </row>
    <row r="637" spans="2:2" x14ac:dyDescent="0.25">
      <c r="B637" s="21"/>
    </row>
    <row r="638" spans="2:2" x14ac:dyDescent="0.25">
      <c r="B638" s="21"/>
    </row>
    <row r="639" spans="2:2" x14ac:dyDescent="0.25">
      <c r="B639" s="21"/>
    </row>
    <row r="640" spans="2:2" x14ac:dyDescent="0.25">
      <c r="B640" s="21"/>
    </row>
    <row r="641" spans="2:2" x14ac:dyDescent="0.25">
      <c r="B641" s="21"/>
    </row>
    <row r="642" spans="2:2" x14ac:dyDescent="0.25">
      <c r="B642" s="21"/>
    </row>
    <row r="643" spans="2:2" x14ac:dyDescent="0.25">
      <c r="B643" s="21"/>
    </row>
    <row r="644" spans="2:2" x14ac:dyDescent="0.25">
      <c r="B644" s="21"/>
    </row>
    <row r="645" spans="2:2" x14ac:dyDescent="0.25">
      <c r="B645" s="21"/>
    </row>
    <row r="646" spans="2:2" x14ac:dyDescent="0.25">
      <c r="B646" s="21"/>
    </row>
    <row r="647" spans="2:2" x14ac:dyDescent="0.25">
      <c r="B647" s="21"/>
    </row>
    <row r="648" spans="2:2" x14ac:dyDescent="0.25">
      <c r="B648" s="21"/>
    </row>
    <row r="649" spans="2:2" x14ac:dyDescent="0.25">
      <c r="B649" s="21"/>
    </row>
    <row r="650" spans="2:2" x14ac:dyDescent="0.25">
      <c r="B650" s="21"/>
    </row>
    <row r="651" spans="2:2" x14ac:dyDescent="0.25">
      <c r="B651" s="21"/>
    </row>
    <row r="652" spans="2:2" x14ac:dyDescent="0.25">
      <c r="B652" s="21"/>
    </row>
    <row r="653" spans="2:2" x14ac:dyDescent="0.25">
      <c r="B653" s="21"/>
    </row>
    <row r="654" spans="2:2" x14ac:dyDescent="0.25">
      <c r="B654" s="21"/>
    </row>
    <row r="655" spans="2:2" x14ac:dyDescent="0.25">
      <c r="B655" s="21"/>
    </row>
    <row r="656" spans="2:2" x14ac:dyDescent="0.25">
      <c r="B656" s="21"/>
    </row>
    <row r="657" spans="2:2" x14ac:dyDescent="0.25">
      <c r="B657" s="21"/>
    </row>
    <row r="658" spans="2:2" x14ac:dyDescent="0.25">
      <c r="B658" s="21"/>
    </row>
    <row r="659" spans="2:2" x14ac:dyDescent="0.25">
      <c r="B659" s="21"/>
    </row>
    <row r="660" spans="2:2" x14ac:dyDescent="0.25">
      <c r="B660" s="21"/>
    </row>
    <row r="661" spans="2:2" x14ac:dyDescent="0.25">
      <c r="B661" s="21"/>
    </row>
    <row r="662" spans="2:2" x14ac:dyDescent="0.25">
      <c r="B662" s="21"/>
    </row>
    <row r="663" spans="2:2" x14ac:dyDescent="0.25">
      <c r="B663" s="21"/>
    </row>
    <row r="664" spans="2:2" x14ac:dyDescent="0.25">
      <c r="B664" s="21"/>
    </row>
    <row r="665" spans="2:2" x14ac:dyDescent="0.25">
      <c r="B665" s="21"/>
    </row>
    <row r="666" spans="2:2" x14ac:dyDescent="0.25">
      <c r="B666" s="21"/>
    </row>
    <row r="667" spans="2:2" x14ac:dyDescent="0.25">
      <c r="B667" s="21"/>
    </row>
    <row r="668" spans="2:2" x14ac:dyDescent="0.25">
      <c r="B668" s="21"/>
    </row>
    <row r="669" spans="2:2" x14ac:dyDescent="0.25">
      <c r="B669" s="21"/>
    </row>
    <row r="670" spans="2:2" x14ac:dyDescent="0.25">
      <c r="B670" s="21"/>
    </row>
    <row r="671" spans="2:2" x14ac:dyDescent="0.25">
      <c r="B671" s="21"/>
    </row>
    <row r="672" spans="2:2" x14ac:dyDescent="0.25">
      <c r="B672" s="21"/>
    </row>
    <row r="673" spans="2:2" x14ac:dyDescent="0.25">
      <c r="B673" s="21"/>
    </row>
    <row r="674" spans="2:2" x14ac:dyDescent="0.25">
      <c r="B674" s="21"/>
    </row>
    <row r="675" spans="2:2" x14ac:dyDescent="0.25">
      <c r="B675" s="21"/>
    </row>
    <row r="676" spans="2:2" x14ac:dyDescent="0.25">
      <c r="B676" s="21"/>
    </row>
    <row r="677" spans="2:2" x14ac:dyDescent="0.25">
      <c r="B677" s="21"/>
    </row>
    <row r="678" spans="2:2" x14ac:dyDescent="0.25">
      <c r="B678" s="21"/>
    </row>
    <row r="679" spans="2:2" x14ac:dyDescent="0.25">
      <c r="B679" s="21"/>
    </row>
    <row r="680" spans="2:2" x14ac:dyDescent="0.25">
      <c r="B680" s="21"/>
    </row>
    <row r="681" spans="2:2" x14ac:dyDescent="0.25">
      <c r="B681" s="21"/>
    </row>
    <row r="682" spans="2:2" x14ac:dyDescent="0.25">
      <c r="B682" s="21"/>
    </row>
    <row r="683" spans="2:2" x14ac:dyDescent="0.25">
      <c r="B683" s="21"/>
    </row>
    <row r="684" spans="2:2" x14ac:dyDescent="0.25">
      <c r="B684" s="21"/>
    </row>
    <row r="685" spans="2:2" x14ac:dyDescent="0.25">
      <c r="B685" s="21"/>
    </row>
    <row r="686" spans="2:2" x14ac:dyDescent="0.25">
      <c r="B686" s="21"/>
    </row>
    <row r="687" spans="2:2" x14ac:dyDescent="0.25">
      <c r="B687" s="21"/>
    </row>
    <row r="688" spans="2:2" x14ac:dyDescent="0.25">
      <c r="B688" s="21"/>
    </row>
    <row r="689" spans="2:2" x14ac:dyDescent="0.25">
      <c r="B689" s="21"/>
    </row>
    <row r="690" spans="2:2" x14ac:dyDescent="0.25">
      <c r="B690" s="21"/>
    </row>
    <row r="691" spans="2:2" x14ac:dyDescent="0.25">
      <c r="B691" s="21"/>
    </row>
    <row r="692" spans="2:2" x14ac:dyDescent="0.25">
      <c r="B692" s="21"/>
    </row>
    <row r="693" spans="2:2" x14ac:dyDescent="0.25">
      <c r="B693" s="21"/>
    </row>
    <row r="694" spans="2:2" x14ac:dyDescent="0.25">
      <c r="B694" s="21"/>
    </row>
    <row r="695" spans="2:2" x14ac:dyDescent="0.25">
      <c r="B695" s="21"/>
    </row>
    <row r="696" spans="2:2" x14ac:dyDescent="0.25">
      <c r="B696" s="21"/>
    </row>
    <row r="697" spans="2:2" x14ac:dyDescent="0.25">
      <c r="B697" s="21"/>
    </row>
    <row r="698" spans="2:2" x14ac:dyDescent="0.25">
      <c r="B698" s="21"/>
    </row>
    <row r="699" spans="2:2" x14ac:dyDescent="0.25">
      <c r="B699" s="21"/>
    </row>
    <row r="700" spans="2:2" x14ac:dyDescent="0.25">
      <c r="B700" s="21"/>
    </row>
    <row r="701" spans="2:2" x14ac:dyDescent="0.25">
      <c r="B701" s="21"/>
    </row>
    <row r="702" spans="2:2" x14ac:dyDescent="0.25">
      <c r="B702" s="21"/>
    </row>
    <row r="703" spans="2:2" x14ac:dyDescent="0.25">
      <c r="B703" s="21"/>
    </row>
    <row r="704" spans="2:2" x14ac:dyDescent="0.25">
      <c r="B704" s="21"/>
    </row>
    <row r="705" spans="2:2" x14ac:dyDescent="0.25">
      <c r="B705" s="21"/>
    </row>
    <row r="706" spans="2:2" x14ac:dyDescent="0.25">
      <c r="B706" s="21"/>
    </row>
    <row r="707" spans="2:2" x14ac:dyDescent="0.25">
      <c r="B707" s="21"/>
    </row>
    <row r="708" spans="2:2" x14ac:dyDescent="0.25">
      <c r="B708" s="21"/>
    </row>
    <row r="709" spans="2:2" x14ac:dyDescent="0.25">
      <c r="B709" s="21"/>
    </row>
    <row r="710" spans="2:2" x14ac:dyDescent="0.25">
      <c r="B710" s="21"/>
    </row>
    <row r="711" spans="2:2" x14ac:dyDescent="0.25">
      <c r="B711" s="21"/>
    </row>
    <row r="712" spans="2:2" x14ac:dyDescent="0.25">
      <c r="B712" s="21"/>
    </row>
    <row r="713" spans="2:2" x14ac:dyDescent="0.25">
      <c r="B713" s="21"/>
    </row>
    <row r="714" spans="2:2" x14ac:dyDescent="0.25">
      <c r="B714" s="21"/>
    </row>
    <row r="715" spans="2:2" x14ac:dyDescent="0.25">
      <c r="B715" s="21"/>
    </row>
    <row r="716" spans="2:2" x14ac:dyDescent="0.25">
      <c r="B716" s="21"/>
    </row>
    <row r="717" spans="2:2" x14ac:dyDescent="0.25">
      <c r="B717" s="21"/>
    </row>
    <row r="718" spans="2:2" x14ac:dyDescent="0.25">
      <c r="B718" s="21"/>
    </row>
    <row r="719" spans="2:2" x14ac:dyDescent="0.25">
      <c r="B719" s="21"/>
    </row>
    <row r="720" spans="2:2" x14ac:dyDescent="0.25">
      <c r="B720" s="21"/>
    </row>
    <row r="721" spans="2:2" x14ac:dyDescent="0.25">
      <c r="B721" s="21"/>
    </row>
    <row r="722" spans="2:2" x14ac:dyDescent="0.25">
      <c r="B722" s="21"/>
    </row>
    <row r="723" spans="2:2" x14ac:dyDescent="0.25">
      <c r="B723" s="21"/>
    </row>
    <row r="724" spans="2:2" x14ac:dyDescent="0.25">
      <c r="B724" s="21"/>
    </row>
    <row r="725" spans="2:2" x14ac:dyDescent="0.25">
      <c r="B725" s="21"/>
    </row>
    <row r="726" spans="2:2" x14ac:dyDescent="0.25">
      <c r="B726" s="21"/>
    </row>
    <row r="727" spans="2:2" x14ac:dyDescent="0.25">
      <c r="B727" s="21"/>
    </row>
    <row r="728" spans="2:2" x14ac:dyDescent="0.25">
      <c r="B728" s="21"/>
    </row>
    <row r="729" spans="2:2" x14ac:dyDescent="0.25">
      <c r="B729" s="21"/>
    </row>
    <row r="730" spans="2:2" x14ac:dyDescent="0.25">
      <c r="B730" s="21"/>
    </row>
    <row r="731" spans="2:2" x14ac:dyDescent="0.25">
      <c r="B731" s="21"/>
    </row>
    <row r="732" spans="2:2" x14ac:dyDescent="0.25">
      <c r="B732" s="21"/>
    </row>
    <row r="733" spans="2:2" x14ac:dyDescent="0.25">
      <c r="B733" s="21"/>
    </row>
    <row r="734" spans="2:2" x14ac:dyDescent="0.25">
      <c r="B734" s="21"/>
    </row>
    <row r="735" spans="2:2" x14ac:dyDescent="0.25">
      <c r="B735" s="21"/>
    </row>
    <row r="736" spans="2:2" x14ac:dyDescent="0.25">
      <c r="B736" s="21"/>
    </row>
    <row r="737" spans="2:2" x14ac:dyDescent="0.25">
      <c r="B737" s="21"/>
    </row>
    <row r="738" spans="2:2" x14ac:dyDescent="0.25">
      <c r="B738" s="21"/>
    </row>
    <row r="739" spans="2:2" x14ac:dyDescent="0.25">
      <c r="B739" s="21"/>
    </row>
    <row r="740" spans="2:2" x14ac:dyDescent="0.25">
      <c r="B740" s="21"/>
    </row>
    <row r="741" spans="2:2" x14ac:dyDescent="0.25">
      <c r="B741" s="21"/>
    </row>
    <row r="742" spans="2:2" x14ac:dyDescent="0.25">
      <c r="B742" s="21"/>
    </row>
    <row r="743" spans="2:2" x14ac:dyDescent="0.25">
      <c r="B743" s="21"/>
    </row>
    <row r="744" spans="2:2" x14ac:dyDescent="0.25">
      <c r="B744" s="21"/>
    </row>
    <row r="745" spans="2:2" x14ac:dyDescent="0.25">
      <c r="B745" s="21"/>
    </row>
    <row r="746" spans="2:2" x14ac:dyDescent="0.25">
      <c r="B746" s="21"/>
    </row>
    <row r="747" spans="2:2" x14ac:dyDescent="0.25">
      <c r="B747" s="21"/>
    </row>
    <row r="748" spans="2:2" x14ac:dyDescent="0.25">
      <c r="B748" s="21"/>
    </row>
    <row r="749" spans="2:2" x14ac:dyDescent="0.25">
      <c r="B749" s="21"/>
    </row>
    <row r="750" spans="2:2" x14ac:dyDescent="0.25">
      <c r="B750" s="21"/>
    </row>
    <row r="751" spans="2:2" x14ac:dyDescent="0.25">
      <c r="B751" s="21"/>
    </row>
    <row r="752" spans="2:2" x14ac:dyDescent="0.25">
      <c r="B752" s="21"/>
    </row>
    <row r="753" spans="2:2" x14ac:dyDescent="0.25">
      <c r="B753" s="21"/>
    </row>
    <row r="754" spans="2:2" x14ac:dyDescent="0.25">
      <c r="B754" s="21"/>
    </row>
    <row r="755" spans="2:2" x14ac:dyDescent="0.25">
      <c r="B755" s="21"/>
    </row>
    <row r="756" spans="2:2" x14ac:dyDescent="0.25">
      <c r="B756" s="21"/>
    </row>
    <row r="757" spans="2:2" x14ac:dyDescent="0.25">
      <c r="B757" s="21"/>
    </row>
    <row r="758" spans="2:2" x14ac:dyDescent="0.25">
      <c r="B758" s="21"/>
    </row>
    <row r="759" spans="2:2" x14ac:dyDescent="0.25">
      <c r="B759" s="21"/>
    </row>
    <row r="760" spans="2:2" x14ac:dyDescent="0.25">
      <c r="B760" s="21"/>
    </row>
    <row r="761" spans="2:2" x14ac:dyDescent="0.25">
      <c r="B761" s="21"/>
    </row>
    <row r="762" spans="2:2" x14ac:dyDescent="0.25">
      <c r="B762" s="21"/>
    </row>
    <row r="763" spans="2:2" x14ac:dyDescent="0.25">
      <c r="B763" s="21"/>
    </row>
    <row r="764" spans="2:2" x14ac:dyDescent="0.25">
      <c r="B764" s="21"/>
    </row>
    <row r="765" spans="2:2" x14ac:dyDescent="0.25">
      <c r="B765" s="21"/>
    </row>
    <row r="766" spans="2:2" x14ac:dyDescent="0.25">
      <c r="B766" s="21"/>
    </row>
    <row r="767" spans="2:2" x14ac:dyDescent="0.25">
      <c r="B767" s="21"/>
    </row>
    <row r="768" spans="2:2" x14ac:dyDescent="0.25">
      <c r="B768" s="21"/>
    </row>
    <row r="769" spans="2:2" x14ac:dyDescent="0.25">
      <c r="B769" s="21"/>
    </row>
    <row r="770" spans="2:2" x14ac:dyDescent="0.25">
      <c r="B770" s="21"/>
    </row>
    <row r="771" spans="2:2" x14ac:dyDescent="0.25">
      <c r="B771" s="21"/>
    </row>
    <row r="772" spans="2:2" x14ac:dyDescent="0.25">
      <c r="B772" s="21"/>
    </row>
    <row r="773" spans="2:2" x14ac:dyDescent="0.25">
      <c r="B773" s="21"/>
    </row>
    <row r="774" spans="2:2" x14ac:dyDescent="0.25">
      <c r="B774" s="21"/>
    </row>
    <row r="775" spans="2:2" x14ac:dyDescent="0.25">
      <c r="B775" s="21"/>
    </row>
    <row r="776" spans="2:2" x14ac:dyDescent="0.25">
      <c r="B776" s="21"/>
    </row>
    <row r="777" spans="2:2" x14ac:dyDescent="0.25">
      <c r="B777" s="21"/>
    </row>
    <row r="778" spans="2:2" x14ac:dyDescent="0.25">
      <c r="B778" s="21"/>
    </row>
    <row r="779" spans="2:2" x14ac:dyDescent="0.25">
      <c r="B779" s="21"/>
    </row>
    <row r="780" spans="2:2" x14ac:dyDescent="0.25">
      <c r="B780" s="21"/>
    </row>
    <row r="781" spans="2:2" x14ac:dyDescent="0.25">
      <c r="B781" s="21"/>
    </row>
    <row r="782" spans="2:2" x14ac:dyDescent="0.25">
      <c r="B782" s="21"/>
    </row>
    <row r="783" spans="2:2" x14ac:dyDescent="0.25">
      <c r="B783" s="21"/>
    </row>
    <row r="784" spans="2:2" x14ac:dyDescent="0.25">
      <c r="B784" s="21"/>
    </row>
    <row r="785" spans="2:2" x14ac:dyDescent="0.25">
      <c r="B785" s="21"/>
    </row>
    <row r="786" spans="2:2" x14ac:dyDescent="0.25">
      <c r="B786" s="21"/>
    </row>
    <row r="787" spans="2:2" x14ac:dyDescent="0.25">
      <c r="B787" s="21"/>
    </row>
    <row r="788" spans="2:2" x14ac:dyDescent="0.25">
      <c r="B788" s="21"/>
    </row>
    <row r="789" spans="2:2" x14ac:dyDescent="0.25">
      <c r="B789" s="21"/>
    </row>
    <row r="790" spans="2:2" x14ac:dyDescent="0.25">
      <c r="B790" s="21"/>
    </row>
    <row r="791" spans="2:2" x14ac:dyDescent="0.25">
      <c r="B791" s="21"/>
    </row>
    <row r="792" spans="2:2" x14ac:dyDescent="0.25">
      <c r="B792" s="21"/>
    </row>
    <row r="793" spans="2:2" x14ac:dyDescent="0.25">
      <c r="B793" s="21"/>
    </row>
    <row r="794" spans="2:2" x14ac:dyDescent="0.25">
      <c r="B794" s="21"/>
    </row>
    <row r="795" spans="2:2" x14ac:dyDescent="0.25">
      <c r="B795" s="21"/>
    </row>
    <row r="796" spans="2:2" x14ac:dyDescent="0.25">
      <c r="B796" s="21"/>
    </row>
    <row r="797" spans="2:2" x14ac:dyDescent="0.25">
      <c r="B797" s="21"/>
    </row>
    <row r="798" spans="2:2" x14ac:dyDescent="0.25">
      <c r="B798" s="21"/>
    </row>
    <row r="799" spans="2:2" x14ac:dyDescent="0.25">
      <c r="B799" s="21"/>
    </row>
    <row r="800" spans="2:2" x14ac:dyDescent="0.25">
      <c r="B800" s="21"/>
    </row>
    <row r="801" spans="2:2" x14ac:dyDescent="0.25">
      <c r="B801" s="21"/>
    </row>
    <row r="802" spans="2:2" x14ac:dyDescent="0.25">
      <c r="B802" s="21"/>
    </row>
    <row r="803" spans="2:2" x14ac:dyDescent="0.25">
      <c r="B803" s="21"/>
    </row>
    <row r="804" spans="2:2" x14ac:dyDescent="0.25">
      <c r="B804" s="21"/>
    </row>
    <row r="805" spans="2:2" x14ac:dyDescent="0.25">
      <c r="B805" s="21"/>
    </row>
    <row r="806" spans="2:2" x14ac:dyDescent="0.25">
      <c r="B806" s="21"/>
    </row>
    <row r="807" spans="2:2" x14ac:dyDescent="0.25">
      <c r="B807" s="21"/>
    </row>
    <row r="808" spans="2:2" x14ac:dyDescent="0.25">
      <c r="B808" s="21"/>
    </row>
    <row r="809" spans="2:2" x14ac:dyDescent="0.25">
      <c r="B809" s="21"/>
    </row>
    <row r="810" spans="2:2" x14ac:dyDescent="0.25">
      <c r="B810" s="21"/>
    </row>
    <row r="811" spans="2:2" x14ac:dyDescent="0.25">
      <c r="B811" s="21"/>
    </row>
    <row r="812" spans="2:2" x14ac:dyDescent="0.25">
      <c r="B812" s="21"/>
    </row>
    <row r="813" spans="2:2" x14ac:dyDescent="0.25">
      <c r="B813" s="21"/>
    </row>
    <row r="814" spans="2:2" x14ac:dyDescent="0.25">
      <c r="B814" s="21"/>
    </row>
    <row r="815" spans="2:2" x14ac:dyDescent="0.25">
      <c r="B815" s="21"/>
    </row>
    <row r="816" spans="2:2" x14ac:dyDescent="0.25">
      <c r="B816" s="21"/>
    </row>
    <row r="817" spans="2:2" x14ac:dyDescent="0.25">
      <c r="B817" s="21"/>
    </row>
    <row r="818" spans="2:2" x14ac:dyDescent="0.25">
      <c r="B818" s="21"/>
    </row>
    <row r="819" spans="2:2" x14ac:dyDescent="0.25">
      <c r="B819" s="21"/>
    </row>
    <row r="820" spans="2:2" x14ac:dyDescent="0.25">
      <c r="B820" s="21"/>
    </row>
    <row r="821" spans="2:2" x14ac:dyDescent="0.25">
      <c r="B821" s="21"/>
    </row>
    <row r="822" spans="2:2" x14ac:dyDescent="0.25">
      <c r="B822" s="21"/>
    </row>
    <row r="823" spans="2:2" x14ac:dyDescent="0.25">
      <c r="B823" s="21"/>
    </row>
    <row r="824" spans="2:2" x14ac:dyDescent="0.25">
      <c r="B824" s="21"/>
    </row>
    <row r="825" spans="2:2" x14ac:dyDescent="0.25">
      <c r="B825" s="21"/>
    </row>
    <row r="826" spans="2:2" x14ac:dyDescent="0.25">
      <c r="B826" s="21"/>
    </row>
    <row r="827" spans="2:2" x14ac:dyDescent="0.25">
      <c r="B827" s="21"/>
    </row>
    <row r="828" spans="2:2" x14ac:dyDescent="0.25">
      <c r="B828" s="21"/>
    </row>
    <row r="829" spans="2:2" x14ac:dyDescent="0.25">
      <c r="B829" s="21"/>
    </row>
    <row r="830" spans="2:2" x14ac:dyDescent="0.25">
      <c r="B830" s="21"/>
    </row>
    <row r="831" spans="2:2" x14ac:dyDescent="0.25">
      <c r="B831" s="21"/>
    </row>
    <row r="832" spans="2:2" x14ac:dyDescent="0.25">
      <c r="B832" s="21"/>
    </row>
    <row r="833" spans="2:2" x14ac:dyDescent="0.25">
      <c r="B833" s="21"/>
    </row>
    <row r="834" spans="2:2" x14ac:dyDescent="0.25">
      <c r="B834" s="21"/>
    </row>
    <row r="835" spans="2:2" x14ac:dyDescent="0.25">
      <c r="B835" s="21"/>
    </row>
    <row r="836" spans="2:2" x14ac:dyDescent="0.25">
      <c r="B836" s="21"/>
    </row>
    <row r="837" spans="2:2" x14ac:dyDescent="0.25">
      <c r="B837" s="21"/>
    </row>
    <row r="838" spans="2:2" x14ac:dyDescent="0.25">
      <c r="B838" s="21"/>
    </row>
    <row r="839" spans="2:2" x14ac:dyDescent="0.25">
      <c r="B839" s="21"/>
    </row>
    <row r="840" spans="2:2" x14ac:dyDescent="0.25">
      <c r="B840" s="21"/>
    </row>
    <row r="841" spans="2:2" x14ac:dyDescent="0.25">
      <c r="B841" s="21"/>
    </row>
    <row r="842" spans="2:2" x14ac:dyDescent="0.25">
      <c r="B842" s="21"/>
    </row>
    <row r="843" spans="2:2" x14ac:dyDescent="0.25">
      <c r="B843" s="21"/>
    </row>
    <row r="844" spans="2:2" x14ac:dyDescent="0.25">
      <c r="B844" s="21"/>
    </row>
    <row r="845" spans="2:2" x14ac:dyDescent="0.25">
      <c r="B845" s="21"/>
    </row>
    <row r="846" spans="2:2" x14ac:dyDescent="0.25">
      <c r="B846" s="21"/>
    </row>
    <row r="847" spans="2:2" x14ac:dyDescent="0.25">
      <c r="B847" s="21"/>
    </row>
    <row r="848" spans="2:2" x14ac:dyDescent="0.25">
      <c r="B848" s="21"/>
    </row>
    <row r="849" spans="2:2" x14ac:dyDescent="0.25">
      <c r="B849" s="21"/>
    </row>
    <row r="850" spans="2:2" x14ac:dyDescent="0.25">
      <c r="B850" s="21"/>
    </row>
    <row r="851" spans="2:2" x14ac:dyDescent="0.25">
      <c r="B851" s="21"/>
    </row>
    <row r="852" spans="2:2" x14ac:dyDescent="0.25">
      <c r="B852" s="21"/>
    </row>
    <row r="853" spans="2:2" x14ac:dyDescent="0.25">
      <c r="B853" s="21"/>
    </row>
    <row r="854" spans="2:2" x14ac:dyDescent="0.25">
      <c r="B854" s="21"/>
    </row>
    <row r="855" spans="2:2" x14ac:dyDescent="0.25">
      <c r="B855" s="21"/>
    </row>
    <row r="856" spans="2:2" x14ac:dyDescent="0.25">
      <c r="B856" s="21"/>
    </row>
    <row r="857" spans="2:2" x14ac:dyDescent="0.25">
      <c r="B857" s="21"/>
    </row>
    <row r="858" spans="2:2" x14ac:dyDescent="0.25">
      <c r="B858" s="21"/>
    </row>
    <row r="859" spans="2:2" x14ac:dyDescent="0.25">
      <c r="B859" s="21"/>
    </row>
    <row r="860" spans="2:2" x14ac:dyDescent="0.25">
      <c r="B860" s="21"/>
    </row>
    <row r="861" spans="2:2" x14ac:dyDescent="0.25">
      <c r="B861" s="21"/>
    </row>
    <row r="862" spans="2:2" x14ac:dyDescent="0.25">
      <c r="B862" s="21"/>
    </row>
    <row r="863" spans="2:2" x14ac:dyDescent="0.25">
      <c r="B863" s="21"/>
    </row>
    <row r="864" spans="2:2" x14ac:dyDescent="0.25">
      <c r="B864" s="21"/>
    </row>
    <row r="865" spans="2:2" x14ac:dyDescent="0.25">
      <c r="B865" s="21"/>
    </row>
    <row r="866" spans="2:2" x14ac:dyDescent="0.25">
      <c r="B866" s="21"/>
    </row>
    <row r="867" spans="2:2" x14ac:dyDescent="0.25">
      <c r="B867" s="21"/>
    </row>
    <row r="868" spans="2:2" x14ac:dyDescent="0.25">
      <c r="B868" s="21"/>
    </row>
    <row r="869" spans="2:2" x14ac:dyDescent="0.25">
      <c r="B869" s="21"/>
    </row>
    <row r="870" spans="2:2" x14ac:dyDescent="0.25">
      <c r="B870" s="21"/>
    </row>
    <row r="871" spans="2:2" x14ac:dyDescent="0.25">
      <c r="B871" s="21"/>
    </row>
    <row r="872" spans="2:2" x14ac:dyDescent="0.25">
      <c r="B872" s="21"/>
    </row>
    <row r="873" spans="2:2" x14ac:dyDescent="0.25">
      <c r="B873" s="21"/>
    </row>
    <row r="874" spans="2:2" x14ac:dyDescent="0.25">
      <c r="B874" s="21"/>
    </row>
    <row r="875" spans="2:2" x14ac:dyDescent="0.25">
      <c r="B875" s="21"/>
    </row>
    <row r="876" spans="2:2" x14ac:dyDescent="0.25">
      <c r="B876" s="21"/>
    </row>
    <row r="877" spans="2:2" x14ac:dyDescent="0.25">
      <c r="B877" s="21"/>
    </row>
    <row r="878" spans="2:2" x14ac:dyDescent="0.25">
      <c r="B878" s="21"/>
    </row>
    <row r="879" spans="2:2" x14ac:dyDescent="0.25">
      <c r="B879" s="21"/>
    </row>
    <row r="880" spans="2:2" x14ac:dyDescent="0.25">
      <c r="B880" s="21"/>
    </row>
    <row r="881" spans="2:2" x14ac:dyDescent="0.25">
      <c r="B881" s="21"/>
    </row>
    <row r="882" spans="2:2" x14ac:dyDescent="0.25">
      <c r="B882" s="21"/>
    </row>
    <row r="883" spans="2:2" x14ac:dyDescent="0.25">
      <c r="B883" s="21"/>
    </row>
    <row r="884" spans="2:2" x14ac:dyDescent="0.25">
      <c r="B884" s="21"/>
    </row>
    <row r="885" spans="2:2" x14ac:dyDescent="0.25">
      <c r="B885" s="21"/>
    </row>
    <row r="886" spans="2:2" x14ac:dyDescent="0.25">
      <c r="B886" s="21"/>
    </row>
    <row r="887" spans="2:2" x14ac:dyDescent="0.25">
      <c r="B887" s="21"/>
    </row>
    <row r="888" spans="2:2" x14ac:dyDescent="0.25">
      <c r="B888" s="21"/>
    </row>
    <row r="889" spans="2:2" x14ac:dyDescent="0.25">
      <c r="B889" s="21"/>
    </row>
    <row r="890" spans="2:2" x14ac:dyDescent="0.25">
      <c r="B890" s="21"/>
    </row>
    <row r="891" spans="2:2" x14ac:dyDescent="0.25">
      <c r="B891" s="21"/>
    </row>
    <row r="892" spans="2:2" x14ac:dyDescent="0.25">
      <c r="B892" s="21"/>
    </row>
    <row r="893" spans="2:2" x14ac:dyDescent="0.25">
      <c r="B893" s="21"/>
    </row>
    <row r="894" spans="2:2" x14ac:dyDescent="0.25">
      <c r="B894" s="21"/>
    </row>
    <row r="895" spans="2:2" x14ac:dyDescent="0.25">
      <c r="B895" s="21"/>
    </row>
    <row r="896" spans="2:2" x14ac:dyDescent="0.25">
      <c r="B896" s="21"/>
    </row>
    <row r="897" spans="2:2" x14ac:dyDescent="0.25">
      <c r="B897" s="21"/>
    </row>
    <row r="898" spans="2:2" x14ac:dyDescent="0.25">
      <c r="B898" s="21"/>
    </row>
    <row r="899" spans="2:2" x14ac:dyDescent="0.25">
      <c r="B899" s="21"/>
    </row>
    <row r="900" spans="2:2" x14ac:dyDescent="0.25">
      <c r="B900" s="21"/>
    </row>
    <row r="901" spans="2:2" x14ac:dyDescent="0.25">
      <c r="B901" s="21"/>
    </row>
    <row r="902" spans="2:2" x14ac:dyDescent="0.25">
      <c r="B902" s="21"/>
    </row>
    <row r="903" spans="2:2" x14ac:dyDescent="0.25">
      <c r="B903" s="21"/>
    </row>
    <row r="904" spans="2:2" x14ac:dyDescent="0.25">
      <c r="B904" s="21"/>
    </row>
    <row r="905" spans="2:2" x14ac:dyDescent="0.25">
      <c r="B905" s="21"/>
    </row>
    <row r="906" spans="2:2" x14ac:dyDescent="0.25">
      <c r="B906" s="21"/>
    </row>
    <row r="907" spans="2:2" x14ac:dyDescent="0.25">
      <c r="B907" s="21"/>
    </row>
    <row r="908" spans="2:2" x14ac:dyDescent="0.25">
      <c r="B908" s="21"/>
    </row>
    <row r="909" spans="2:2" x14ac:dyDescent="0.25">
      <c r="B909" s="21"/>
    </row>
    <row r="910" spans="2:2" x14ac:dyDescent="0.25">
      <c r="B910" s="21"/>
    </row>
    <row r="911" spans="2:2" x14ac:dyDescent="0.25">
      <c r="B911" s="21"/>
    </row>
    <row r="912" spans="2:2" x14ac:dyDescent="0.25">
      <c r="B912" s="21"/>
    </row>
    <row r="913" spans="2:2" x14ac:dyDescent="0.25">
      <c r="B913" s="21"/>
    </row>
    <row r="914" spans="2:2" x14ac:dyDescent="0.25">
      <c r="B914" s="21"/>
    </row>
    <row r="915" spans="2:2" x14ac:dyDescent="0.25">
      <c r="B915" s="21"/>
    </row>
    <row r="916" spans="2:2" x14ac:dyDescent="0.25">
      <c r="B916" s="21"/>
    </row>
    <row r="917" spans="2:2" x14ac:dyDescent="0.25">
      <c r="B917" s="21"/>
    </row>
    <row r="918" spans="2:2" x14ac:dyDescent="0.25">
      <c r="B918" s="21"/>
    </row>
    <row r="919" spans="2:2" x14ac:dyDescent="0.25">
      <c r="B919" s="21"/>
    </row>
    <row r="920" spans="2:2" x14ac:dyDescent="0.25">
      <c r="B920" s="21"/>
    </row>
    <row r="921" spans="2:2" x14ac:dyDescent="0.25">
      <c r="B921" s="21"/>
    </row>
    <row r="922" spans="2:2" x14ac:dyDescent="0.25">
      <c r="B922" s="21"/>
    </row>
    <row r="923" spans="2:2" x14ac:dyDescent="0.25">
      <c r="B923" s="21"/>
    </row>
    <row r="924" spans="2:2" x14ac:dyDescent="0.25">
      <c r="B924" s="21"/>
    </row>
    <row r="925" spans="2:2" x14ac:dyDescent="0.25">
      <c r="B925" s="21"/>
    </row>
    <row r="926" spans="2:2" x14ac:dyDescent="0.25">
      <c r="B926" s="21"/>
    </row>
    <row r="927" spans="2:2" x14ac:dyDescent="0.25">
      <c r="B927" s="21"/>
    </row>
    <row r="928" spans="2:2" x14ac:dyDescent="0.25">
      <c r="B928" s="21"/>
    </row>
    <row r="929" spans="2:2" x14ac:dyDescent="0.25">
      <c r="B929" s="21"/>
    </row>
    <row r="930" spans="2:2" x14ac:dyDescent="0.25">
      <c r="B930" s="21"/>
    </row>
    <row r="931" spans="2:2" x14ac:dyDescent="0.25">
      <c r="B931" s="21"/>
    </row>
    <row r="932" spans="2:2" x14ac:dyDescent="0.25">
      <c r="B932" s="21"/>
    </row>
    <row r="933" spans="2:2" x14ac:dyDescent="0.25">
      <c r="B933" s="21"/>
    </row>
    <row r="934" spans="2:2" x14ac:dyDescent="0.25">
      <c r="B934" s="21"/>
    </row>
    <row r="935" spans="2:2" x14ac:dyDescent="0.25">
      <c r="B935" s="21"/>
    </row>
    <row r="936" spans="2:2" x14ac:dyDescent="0.25">
      <c r="B936" s="21"/>
    </row>
    <row r="937" spans="2:2" x14ac:dyDescent="0.25">
      <c r="B937" s="21"/>
    </row>
    <row r="938" spans="2:2" x14ac:dyDescent="0.25">
      <c r="B938" s="21"/>
    </row>
    <row r="939" spans="2:2" x14ac:dyDescent="0.25">
      <c r="B939" s="21"/>
    </row>
    <row r="940" spans="2:2" x14ac:dyDescent="0.25">
      <c r="B940" s="21"/>
    </row>
    <row r="941" spans="2:2" x14ac:dyDescent="0.25">
      <c r="B941" s="21"/>
    </row>
    <row r="942" spans="2:2" x14ac:dyDescent="0.25">
      <c r="B942" s="21"/>
    </row>
    <row r="943" spans="2:2" x14ac:dyDescent="0.25">
      <c r="B943" s="21"/>
    </row>
    <row r="944" spans="2:2" x14ac:dyDescent="0.25">
      <c r="B944" s="21"/>
    </row>
    <row r="945" spans="2:2" x14ac:dyDescent="0.25">
      <c r="B945" s="21"/>
    </row>
    <row r="946" spans="2:2" x14ac:dyDescent="0.25">
      <c r="B946" s="21"/>
    </row>
    <row r="947" spans="2:2" x14ac:dyDescent="0.25">
      <c r="B947" s="21"/>
    </row>
    <row r="948" spans="2:2" x14ac:dyDescent="0.25">
      <c r="B948" s="21"/>
    </row>
    <row r="949" spans="2:2" x14ac:dyDescent="0.25">
      <c r="B949" s="21"/>
    </row>
    <row r="950" spans="2:2" x14ac:dyDescent="0.25">
      <c r="B950" s="21"/>
    </row>
    <row r="951" spans="2:2" x14ac:dyDescent="0.25">
      <c r="B951" s="21"/>
    </row>
    <row r="952" spans="2:2" x14ac:dyDescent="0.25">
      <c r="B952" s="21"/>
    </row>
    <row r="953" spans="2:2" x14ac:dyDescent="0.25">
      <c r="B953" s="21"/>
    </row>
    <row r="954" spans="2:2" x14ac:dyDescent="0.25">
      <c r="B954" s="21"/>
    </row>
    <row r="955" spans="2:2" x14ac:dyDescent="0.25">
      <c r="B955" s="21"/>
    </row>
    <row r="956" spans="2:2" x14ac:dyDescent="0.25">
      <c r="B956" s="21"/>
    </row>
    <row r="957" spans="2:2" x14ac:dyDescent="0.25">
      <c r="B957" s="21"/>
    </row>
    <row r="958" spans="2:2" x14ac:dyDescent="0.25">
      <c r="B958" s="21"/>
    </row>
    <row r="959" spans="2:2" x14ac:dyDescent="0.25">
      <c r="B959" s="21"/>
    </row>
    <row r="960" spans="2:2" x14ac:dyDescent="0.25">
      <c r="B960" s="21"/>
    </row>
    <row r="961" spans="2:2" x14ac:dyDescent="0.25">
      <c r="B961" s="21"/>
    </row>
    <row r="962" spans="2:2" x14ac:dyDescent="0.25">
      <c r="B962" s="21"/>
    </row>
    <row r="963" spans="2:2" x14ac:dyDescent="0.25">
      <c r="B963" s="21"/>
    </row>
    <row r="964" spans="2:2" x14ac:dyDescent="0.25">
      <c r="B964" s="21"/>
    </row>
    <row r="965" spans="2:2" x14ac:dyDescent="0.25">
      <c r="B965" s="21"/>
    </row>
    <row r="966" spans="2:2" x14ac:dyDescent="0.25">
      <c r="B966" s="21"/>
    </row>
    <row r="967" spans="2:2" x14ac:dyDescent="0.25">
      <c r="B967" s="21"/>
    </row>
    <row r="968" spans="2:2" x14ac:dyDescent="0.25">
      <c r="B968" s="21"/>
    </row>
    <row r="969" spans="2:2" x14ac:dyDescent="0.25">
      <c r="B969" s="21"/>
    </row>
    <row r="970" spans="2:2" x14ac:dyDescent="0.25">
      <c r="B970" s="21"/>
    </row>
    <row r="971" spans="2:2" x14ac:dyDescent="0.25">
      <c r="B971" s="21"/>
    </row>
    <row r="972" spans="2:2" x14ac:dyDescent="0.25">
      <c r="B972" s="21"/>
    </row>
    <row r="973" spans="2:2" x14ac:dyDescent="0.25">
      <c r="B973" s="21"/>
    </row>
    <row r="974" spans="2:2" x14ac:dyDescent="0.25">
      <c r="B974" s="21"/>
    </row>
    <row r="975" spans="2:2" x14ac:dyDescent="0.25">
      <c r="B975" s="21"/>
    </row>
    <row r="976" spans="2:2" x14ac:dyDescent="0.25">
      <c r="B976" s="21"/>
    </row>
    <row r="977" spans="2:2" x14ac:dyDescent="0.25">
      <c r="B977" s="21"/>
    </row>
    <row r="978" spans="2:2" x14ac:dyDescent="0.25">
      <c r="B978" s="21"/>
    </row>
    <row r="979" spans="2:2" x14ac:dyDescent="0.25">
      <c r="B979" s="21"/>
    </row>
    <row r="980" spans="2:2" x14ac:dyDescent="0.25">
      <c r="B980" s="21"/>
    </row>
    <row r="981" spans="2:2" x14ac:dyDescent="0.25">
      <c r="B981" s="21"/>
    </row>
    <row r="982" spans="2:2" x14ac:dyDescent="0.25">
      <c r="B982" s="21"/>
    </row>
    <row r="983" spans="2:2" x14ac:dyDescent="0.25">
      <c r="B983" s="21"/>
    </row>
    <row r="984" spans="2:2" x14ac:dyDescent="0.25">
      <c r="B984" s="21"/>
    </row>
    <row r="985" spans="2:2" x14ac:dyDescent="0.25">
      <c r="B985" s="21"/>
    </row>
    <row r="986" spans="2:2" x14ac:dyDescent="0.25">
      <c r="B986" s="21"/>
    </row>
    <row r="987" spans="2:2" x14ac:dyDescent="0.25">
      <c r="B987" s="21"/>
    </row>
    <row r="988" spans="2:2" x14ac:dyDescent="0.25">
      <c r="B988" s="21"/>
    </row>
    <row r="989" spans="2:2" x14ac:dyDescent="0.25">
      <c r="B989" s="21"/>
    </row>
    <row r="990" spans="2:2" x14ac:dyDescent="0.25">
      <c r="B990" s="21"/>
    </row>
    <row r="991" spans="2:2" x14ac:dyDescent="0.25">
      <c r="B991" s="21"/>
    </row>
    <row r="992" spans="2:2" x14ac:dyDescent="0.25">
      <c r="B992" s="21"/>
    </row>
    <row r="993" spans="2:2" x14ac:dyDescent="0.25">
      <c r="B993" s="21"/>
    </row>
    <row r="994" spans="2:2" x14ac:dyDescent="0.25">
      <c r="B994" s="21"/>
    </row>
    <row r="995" spans="2:2" x14ac:dyDescent="0.25">
      <c r="B995" s="21"/>
    </row>
    <row r="996" spans="2:2" x14ac:dyDescent="0.25">
      <c r="B996" s="21"/>
    </row>
    <row r="997" spans="2:2" x14ac:dyDescent="0.25">
      <c r="B997" s="21"/>
    </row>
    <row r="998" spans="2:2" x14ac:dyDescent="0.25">
      <c r="B998" s="21"/>
    </row>
    <row r="999" spans="2:2" x14ac:dyDescent="0.25">
      <c r="B999" s="21"/>
    </row>
    <row r="1000" spans="2:2" x14ac:dyDescent="0.25">
      <c r="B1000" s="21"/>
    </row>
    <row r="1001" spans="2:2" x14ac:dyDescent="0.25">
      <c r="B1001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5"/>
  <sheetViews>
    <sheetView workbookViewId="0"/>
  </sheetViews>
  <sheetFormatPr defaultColWidth="12.6640625" defaultRowHeight="15.75" customHeight="1" x14ac:dyDescent="0.25"/>
  <cols>
    <col min="1" max="1" width="60.6640625" customWidth="1"/>
    <col min="2" max="3" width="22.33203125" customWidth="1"/>
    <col min="4" max="4" width="19.77734375" customWidth="1"/>
  </cols>
  <sheetData>
    <row r="1" spans="1:27" x14ac:dyDescent="0.25">
      <c r="A1" s="26" t="s">
        <v>39</v>
      </c>
      <c r="B1" s="27" t="s">
        <v>40</v>
      </c>
      <c r="C1" s="28" t="s">
        <v>41</v>
      </c>
      <c r="D1" s="28" t="s">
        <v>42</v>
      </c>
      <c r="E1" s="29"/>
      <c r="F1" s="29"/>
      <c r="G1" s="29"/>
      <c r="H1" s="29"/>
      <c r="I1" s="2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A2" s="30" t="s">
        <v>19</v>
      </c>
      <c r="B2" s="31">
        <v>0.43140000000000001</v>
      </c>
      <c r="C2" s="31">
        <f t="shared" ref="C2:C14" si="0">B2/(1-B2)</f>
        <v>0.75870559268378479</v>
      </c>
      <c r="D2" s="32">
        <f t="shared" ref="D2:D14" si="1">B2/(1-B2)*10</f>
        <v>7.5870559268378477</v>
      </c>
      <c r="E2" s="33"/>
      <c r="F2" s="33"/>
      <c r="G2" s="33"/>
      <c r="H2" s="33"/>
      <c r="I2" s="33"/>
    </row>
    <row r="3" spans="1:27" x14ac:dyDescent="0.25">
      <c r="A3" s="30" t="s">
        <v>11</v>
      </c>
      <c r="B3" s="31">
        <v>0.4108</v>
      </c>
      <c r="C3" s="31">
        <f t="shared" si="0"/>
        <v>0.69721656483367289</v>
      </c>
      <c r="D3" s="32">
        <f t="shared" si="1"/>
        <v>6.9721656483367287</v>
      </c>
      <c r="E3" s="33"/>
      <c r="F3" s="33"/>
      <c r="G3" s="33"/>
      <c r="H3" s="33"/>
      <c r="I3" s="33"/>
    </row>
    <row r="4" spans="1:27" x14ac:dyDescent="0.25">
      <c r="A4" s="34" t="s">
        <v>43</v>
      </c>
      <c r="B4" s="31">
        <v>0.40720499999999998</v>
      </c>
      <c r="C4" s="31">
        <f t="shared" si="0"/>
        <v>0.68692381008611747</v>
      </c>
      <c r="D4" s="32">
        <f t="shared" si="1"/>
        <v>6.8692381008611747</v>
      </c>
      <c r="E4" s="33"/>
      <c r="F4" s="33"/>
      <c r="G4" s="33"/>
      <c r="H4" s="33"/>
      <c r="I4" s="33"/>
    </row>
    <row r="5" spans="1:27" x14ac:dyDescent="0.25">
      <c r="A5" s="34" t="s">
        <v>44</v>
      </c>
      <c r="B5" s="31">
        <v>0.40599374999999999</v>
      </c>
      <c r="C5" s="31">
        <f t="shared" si="0"/>
        <v>0.68348397007607231</v>
      </c>
      <c r="D5" s="32">
        <f t="shared" si="1"/>
        <v>6.8348397007607229</v>
      </c>
      <c r="E5" s="33"/>
      <c r="F5" s="33"/>
      <c r="G5" s="33"/>
      <c r="H5" s="33"/>
      <c r="I5" s="33"/>
    </row>
    <row r="6" spans="1:27" x14ac:dyDescent="0.25">
      <c r="A6" s="34" t="s">
        <v>7</v>
      </c>
      <c r="B6" s="31">
        <v>0.39972352941176464</v>
      </c>
      <c r="C6" s="31">
        <f t="shared" si="0"/>
        <v>0.66589904651778087</v>
      </c>
      <c r="D6" s="32">
        <f t="shared" si="1"/>
        <v>6.6589904651778085</v>
      </c>
      <c r="E6" s="33"/>
      <c r="F6" s="33"/>
      <c r="G6" s="33"/>
      <c r="H6" s="33"/>
      <c r="I6" s="33"/>
    </row>
    <row r="7" spans="1:27" x14ac:dyDescent="0.25">
      <c r="A7" s="34" t="s">
        <v>17</v>
      </c>
      <c r="B7" s="31">
        <v>0.38630081967213109</v>
      </c>
      <c r="C7" s="31">
        <f t="shared" si="0"/>
        <v>0.62946282487415062</v>
      </c>
      <c r="D7" s="32">
        <f t="shared" si="1"/>
        <v>6.2946282487415059</v>
      </c>
      <c r="E7" s="33"/>
      <c r="F7" s="33"/>
      <c r="G7" s="33"/>
      <c r="H7" s="33"/>
      <c r="I7" s="33"/>
    </row>
    <row r="8" spans="1:27" x14ac:dyDescent="0.25">
      <c r="A8" s="34" t="s">
        <v>45</v>
      </c>
      <c r="B8" s="31">
        <v>0.38140246913580239</v>
      </c>
      <c r="C8" s="31">
        <f t="shared" si="0"/>
        <v>0.61655996040425953</v>
      </c>
      <c r="D8" s="32">
        <f t="shared" si="1"/>
        <v>6.1655996040425958</v>
      </c>
      <c r="E8" s="33"/>
      <c r="F8" s="33"/>
      <c r="G8" s="33"/>
      <c r="H8" s="33"/>
      <c r="I8" s="33"/>
    </row>
    <row r="9" spans="1:27" x14ac:dyDescent="0.25">
      <c r="A9" s="34" t="s">
        <v>46</v>
      </c>
      <c r="B9" s="31">
        <v>0.3644725274725274</v>
      </c>
      <c r="C9" s="31">
        <f t="shared" si="0"/>
        <v>0.57349610084207958</v>
      </c>
      <c r="D9" s="32">
        <f t="shared" si="1"/>
        <v>5.7349610084207958</v>
      </c>
      <c r="E9" s="33"/>
      <c r="F9" s="33"/>
      <c r="G9" s="33"/>
      <c r="H9" s="33"/>
      <c r="I9" s="33"/>
    </row>
    <row r="10" spans="1:27" x14ac:dyDescent="0.25">
      <c r="A10" s="34" t="s">
        <v>47</v>
      </c>
      <c r="B10" s="31">
        <v>0.36257962962962964</v>
      </c>
      <c r="C10" s="31">
        <f t="shared" si="0"/>
        <v>0.56882341149366522</v>
      </c>
      <c r="D10" s="32">
        <f t="shared" si="1"/>
        <v>5.6882341149366518</v>
      </c>
      <c r="E10" s="35"/>
      <c r="F10" s="33"/>
      <c r="G10" s="33"/>
      <c r="H10" s="33"/>
      <c r="I10" s="33"/>
    </row>
    <row r="11" spans="1:27" x14ac:dyDescent="0.25">
      <c r="A11" s="34" t="s">
        <v>15</v>
      </c>
      <c r="B11" s="31">
        <v>0.35441542857142883</v>
      </c>
      <c r="C11" s="31">
        <f t="shared" si="0"/>
        <v>0.54898373390052757</v>
      </c>
      <c r="D11" s="32">
        <f t="shared" si="1"/>
        <v>5.4898373390052759</v>
      </c>
      <c r="E11" s="33"/>
      <c r="F11" s="33"/>
      <c r="G11" s="33"/>
      <c r="H11" s="33"/>
      <c r="I11" s="33"/>
    </row>
    <row r="12" spans="1:27" x14ac:dyDescent="0.25">
      <c r="A12" s="34" t="s">
        <v>48</v>
      </c>
      <c r="B12" s="31">
        <v>0.34262234042553197</v>
      </c>
      <c r="C12" s="31">
        <f t="shared" si="0"/>
        <v>0.52119559500594737</v>
      </c>
      <c r="D12" s="32">
        <f t="shared" si="1"/>
        <v>5.2119559500594734</v>
      </c>
      <c r="E12" s="33"/>
      <c r="F12" s="33"/>
      <c r="G12" s="33"/>
      <c r="H12" s="33"/>
      <c r="I12" s="33"/>
    </row>
    <row r="13" spans="1:27" x14ac:dyDescent="0.25">
      <c r="A13" s="34" t="s">
        <v>49</v>
      </c>
      <c r="B13" s="31">
        <v>0.32845862068965515</v>
      </c>
      <c r="C13" s="31">
        <f t="shared" si="0"/>
        <v>0.48911151391292285</v>
      </c>
      <c r="D13" s="32">
        <f t="shared" si="1"/>
        <v>4.8911151391292282</v>
      </c>
      <c r="E13" s="33"/>
      <c r="F13" s="33"/>
      <c r="G13" s="33"/>
      <c r="H13" s="33"/>
      <c r="I13" s="33"/>
    </row>
    <row r="14" spans="1:27" x14ac:dyDescent="0.25">
      <c r="A14" s="34" t="s">
        <v>50</v>
      </c>
      <c r="B14" s="31">
        <v>0.30061176470588236</v>
      </c>
      <c r="C14" s="31">
        <f t="shared" si="0"/>
        <v>0.42982102005113715</v>
      </c>
      <c r="D14" s="32">
        <f t="shared" si="1"/>
        <v>4.2982102005113711</v>
      </c>
      <c r="E14" s="33"/>
      <c r="F14" s="33"/>
      <c r="G14" s="33"/>
      <c r="H14" s="33"/>
      <c r="I14" s="33"/>
    </row>
    <row r="15" spans="1:27" x14ac:dyDescent="0.25">
      <c r="A15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911"/>
  <sheetViews>
    <sheetView workbookViewId="0"/>
  </sheetViews>
  <sheetFormatPr defaultColWidth="12.6640625" defaultRowHeight="15.75" customHeight="1" x14ac:dyDescent="0.25"/>
  <cols>
    <col min="1" max="1" width="34.44140625" customWidth="1"/>
    <col min="2" max="4" width="15" customWidth="1"/>
    <col min="5" max="20" width="31.33203125" customWidth="1"/>
  </cols>
  <sheetData>
    <row r="1" spans="1:20" x14ac:dyDescent="0.25">
      <c r="A1" s="37" t="s">
        <v>51</v>
      </c>
      <c r="B1" s="38" t="s">
        <v>52</v>
      </c>
      <c r="C1" s="39" t="s">
        <v>53</v>
      </c>
      <c r="D1" s="39" t="s">
        <v>54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x14ac:dyDescent="0.25">
      <c r="A2" s="41" t="s">
        <v>55</v>
      </c>
      <c r="B2" s="42">
        <v>1872</v>
      </c>
      <c r="C2" s="43">
        <v>1656</v>
      </c>
      <c r="D2" s="43">
        <f t="shared" ref="D2:D15" si="0">C2/12</f>
        <v>138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1" t="s">
        <v>56</v>
      </c>
      <c r="B3" s="42">
        <v>1872</v>
      </c>
      <c r="C3" s="45">
        <f>B3-194.4-(6*8)</f>
        <v>1629.6</v>
      </c>
      <c r="D3" s="43">
        <f t="shared" si="0"/>
        <v>135.79999999999998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x14ac:dyDescent="0.25">
      <c r="A4" s="41" t="s">
        <v>57</v>
      </c>
      <c r="B4" s="42">
        <v>1976</v>
      </c>
      <c r="C4" s="47">
        <v>1565.6</v>
      </c>
      <c r="D4" s="43">
        <f t="shared" si="0"/>
        <v>130.46666666666667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x14ac:dyDescent="0.25">
      <c r="A5" s="41" t="s">
        <v>58</v>
      </c>
      <c r="B5" s="42">
        <v>1976</v>
      </c>
      <c r="C5" s="45">
        <v>1528</v>
      </c>
      <c r="D5" s="43">
        <f t="shared" si="0"/>
        <v>127.33333333333333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5">
      <c r="A6" s="41" t="s">
        <v>59</v>
      </c>
      <c r="B6" s="42">
        <v>1879.2</v>
      </c>
      <c r="C6" s="45">
        <f>B6-180-(6*7.2)</f>
        <v>1656</v>
      </c>
      <c r="D6" s="43">
        <f t="shared" si="0"/>
        <v>138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x14ac:dyDescent="0.25">
      <c r="A7" s="41" t="s">
        <v>60</v>
      </c>
      <c r="B7" s="42">
        <v>1976</v>
      </c>
      <c r="C7" s="45">
        <f>B7-190-(6*7.6)</f>
        <v>1740.4</v>
      </c>
      <c r="D7" s="43">
        <f t="shared" si="0"/>
        <v>145.03333333333333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x14ac:dyDescent="0.25">
      <c r="A8" s="41" t="s">
        <v>61</v>
      </c>
      <c r="B8" s="42">
        <v>1980</v>
      </c>
      <c r="C8" s="45">
        <v>1720</v>
      </c>
      <c r="D8" s="43">
        <f t="shared" si="0"/>
        <v>143.33333333333334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5">
      <c r="A9" s="41" t="s">
        <v>62</v>
      </c>
      <c r="B9" s="42"/>
      <c r="C9" s="45">
        <v>1659</v>
      </c>
      <c r="D9" s="43">
        <f t="shared" si="0"/>
        <v>138.25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x14ac:dyDescent="0.25">
      <c r="A10" s="41" t="s">
        <v>63</v>
      </c>
      <c r="B10" s="42"/>
      <c r="C10" s="45">
        <v>1656</v>
      </c>
      <c r="D10" s="43">
        <f t="shared" si="0"/>
        <v>138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x14ac:dyDescent="0.25">
      <c r="A11" s="41" t="s">
        <v>64</v>
      </c>
      <c r="B11" s="42"/>
      <c r="C11" s="45">
        <v>1659</v>
      </c>
      <c r="D11" s="43">
        <f t="shared" si="0"/>
        <v>138.25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x14ac:dyDescent="0.25">
      <c r="A12" s="41" t="s">
        <v>65</v>
      </c>
      <c r="B12" s="42"/>
      <c r="C12" s="45">
        <v>1659</v>
      </c>
      <c r="D12" s="43">
        <f t="shared" si="0"/>
        <v>138.25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x14ac:dyDescent="0.25">
      <c r="A13" s="41" t="s">
        <v>66</v>
      </c>
      <c r="B13" s="42">
        <v>1878</v>
      </c>
      <c r="C13" s="45">
        <f>B13-144-26-(6*7.2)</f>
        <v>1664.8</v>
      </c>
      <c r="D13" s="43">
        <f t="shared" si="0"/>
        <v>138.73333333333332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x14ac:dyDescent="0.25">
      <c r="A14" s="41" t="s">
        <v>67</v>
      </c>
      <c r="B14" s="42">
        <v>1872</v>
      </c>
      <c r="C14" s="45">
        <f>B14-144-(6*7.2)</f>
        <v>1684.8</v>
      </c>
      <c r="D14" s="43">
        <f t="shared" si="0"/>
        <v>140.4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x14ac:dyDescent="0.25">
      <c r="A15" s="41" t="s">
        <v>68</v>
      </c>
      <c r="B15" s="42">
        <v>1836</v>
      </c>
      <c r="C15" s="45">
        <f>B15-(6*7.6)-50.4-144</f>
        <v>1596</v>
      </c>
      <c r="D15" s="43">
        <f t="shared" si="0"/>
        <v>133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x14ac:dyDescent="0.25">
      <c r="A16" s="48"/>
      <c r="B16" s="49"/>
      <c r="C16" s="50"/>
      <c r="D16" s="5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x14ac:dyDescent="0.25">
      <c r="A17" s="51"/>
      <c r="B17" s="52"/>
      <c r="C17" s="50"/>
      <c r="D17" s="5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x14ac:dyDescent="0.25">
      <c r="A18" s="46"/>
      <c r="B18" s="52"/>
      <c r="C18" s="50"/>
      <c r="D18" s="50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x14ac:dyDescent="0.25">
      <c r="A19" s="46"/>
      <c r="B19" s="52"/>
      <c r="C19" s="50"/>
      <c r="D19" s="50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x14ac:dyDescent="0.25">
      <c r="A20" s="46"/>
      <c r="B20" s="52"/>
      <c r="C20" s="50"/>
      <c r="D20" s="50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x14ac:dyDescent="0.25">
      <c r="A21" s="46"/>
      <c r="B21" s="52"/>
      <c r="C21" s="50"/>
      <c r="D21" s="50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x14ac:dyDescent="0.25">
      <c r="A22" s="46"/>
      <c r="B22" s="52"/>
      <c r="C22" s="50"/>
      <c r="D22" s="5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x14ac:dyDescent="0.25">
      <c r="A23" s="46"/>
      <c r="B23" s="52"/>
      <c r="C23" s="50"/>
      <c r="D23" s="50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x14ac:dyDescent="0.25">
      <c r="A24" s="46"/>
      <c r="B24" s="52"/>
      <c r="C24" s="50"/>
      <c r="D24" s="50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x14ac:dyDescent="0.25">
      <c r="A25" s="46"/>
      <c r="B25" s="52"/>
      <c r="C25" s="50"/>
      <c r="D25" s="50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25">
      <c r="A26" s="46"/>
      <c r="B26" s="52"/>
      <c r="C26" s="50"/>
      <c r="D26" s="50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25">
      <c r="A27" s="46"/>
      <c r="B27" s="52"/>
      <c r="C27" s="50"/>
      <c r="D27" s="50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x14ac:dyDescent="0.25">
      <c r="A28" s="46"/>
      <c r="B28" s="52"/>
      <c r="C28" s="50"/>
      <c r="D28" s="50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x14ac:dyDescent="0.25">
      <c r="A29" s="46"/>
      <c r="B29" s="52"/>
      <c r="C29" s="50"/>
      <c r="D29" s="5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46"/>
      <c r="B30" s="52"/>
      <c r="C30" s="50"/>
      <c r="D30" s="50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x14ac:dyDescent="0.25">
      <c r="A31" s="46"/>
      <c r="B31" s="52"/>
      <c r="C31" s="50"/>
      <c r="D31" s="5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x14ac:dyDescent="0.25">
      <c r="A32" s="46"/>
      <c r="B32" s="52"/>
      <c r="C32" s="50"/>
      <c r="D32" s="50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x14ac:dyDescent="0.25">
      <c r="A33" s="46"/>
      <c r="B33" s="52"/>
      <c r="C33" s="50"/>
      <c r="D33" s="5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x14ac:dyDescent="0.25">
      <c r="A34" s="46"/>
      <c r="B34" s="52"/>
      <c r="C34" s="50"/>
      <c r="D34" s="50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x14ac:dyDescent="0.25">
      <c r="A35" s="46"/>
      <c r="B35" s="52"/>
      <c r="C35" s="50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x14ac:dyDescent="0.25">
      <c r="A36" s="46"/>
      <c r="B36" s="52"/>
      <c r="C36" s="50"/>
      <c r="D36" s="5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x14ac:dyDescent="0.25">
      <c r="A37" s="46"/>
      <c r="B37" s="52"/>
      <c r="C37" s="50"/>
      <c r="D37" s="50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x14ac:dyDescent="0.25">
      <c r="A38" s="46"/>
      <c r="B38" s="52"/>
      <c r="C38" s="50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x14ac:dyDescent="0.25">
      <c r="A39" s="46"/>
      <c r="B39" s="5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x14ac:dyDescent="0.25">
      <c r="A40" s="46"/>
      <c r="B40" s="5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x14ac:dyDescent="0.25">
      <c r="A41" s="46"/>
      <c r="B41" s="52"/>
      <c r="C41" s="50"/>
      <c r="D41" s="50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x14ac:dyDescent="0.25">
      <c r="A42" s="46"/>
      <c r="B42" s="52"/>
      <c r="C42" s="50"/>
      <c r="D42" s="50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x14ac:dyDescent="0.25">
      <c r="A43" s="46"/>
      <c r="B43" s="52"/>
      <c r="C43" s="50"/>
      <c r="D43" s="50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x14ac:dyDescent="0.25">
      <c r="A44" s="46"/>
      <c r="B44" s="52"/>
      <c r="C44" s="50"/>
      <c r="D44" s="50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x14ac:dyDescent="0.25">
      <c r="A45" s="46"/>
      <c r="B45" s="52"/>
      <c r="C45" s="50"/>
      <c r="D45" s="50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x14ac:dyDescent="0.25">
      <c r="A46" s="46"/>
      <c r="B46" s="52"/>
      <c r="C46" s="50"/>
      <c r="D46" s="50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x14ac:dyDescent="0.25">
      <c r="A47" s="46"/>
      <c r="B47" s="52"/>
      <c r="C47" s="50"/>
      <c r="D47" s="50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x14ac:dyDescent="0.25">
      <c r="A48" s="46"/>
      <c r="B48" s="52"/>
      <c r="C48" s="50"/>
      <c r="D48" s="50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x14ac:dyDescent="0.25">
      <c r="A49" s="46"/>
      <c r="B49" s="52"/>
      <c r="C49" s="50"/>
      <c r="D49" s="50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x14ac:dyDescent="0.25">
      <c r="A50" s="46"/>
      <c r="B50" s="52"/>
      <c r="C50" s="50"/>
      <c r="D50" s="50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x14ac:dyDescent="0.25">
      <c r="A51" s="46"/>
      <c r="B51" s="52"/>
      <c r="C51" s="50"/>
      <c r="D51" s="50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x14ac:dyDescent="0.25">
      <c r="A52" s="46"/>
      <c r="B52" s="52"/>
      <c r="C52" s="50"/>
      <c r="D52" s="50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x14ac:dyDescent="0.25">
      <c r="A53" s="46"/>
      <c r="B53" s="52"/>
      <c r="C53" s="50"/>
      <c r="D53" s="50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x14ac:dyDescent="0.25">
      <c r="A54" s="46"/>
      <c r="B54" s="52"/>
      <c r="C54" s="50"/>
      <c r="D54" s="50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x14ac:dyDescent="0.25">
      <c r="A55" s="46"/>
      <c r="B55" s="52"/>
      <c r="C55" s="50"/>
      <c r="D55" s="50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x14ac:dyDescent="0.25">
      <c r="A56" s="46"/>
      <c r="B56" s="52"/>
      <c r="C56" s="50"/>
      <c r="D56" s="50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x14ac:dyDescent="0.25">
      <c r="A57" s="46"/>
      <c r="B57" s="52"/>
      <c r="C57" s="50"/>
      <c r="D57" s="50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x14ac:dyDescent="0.25">
      <c r="A58" s="46"/>
      <c r="B58" s="52"/>
      <c r="C58" s="50"/>
      <c r="D58" s="50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x14ac:dyDescent="0.25">
      <c r="A59" s="46"/>
      <c r="B59" s="52"/>
      <c r="C59" s="50"/>
      <c r="D59" s="50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x14ac:dyDescent="0.25">
      <c r="A60" s="46"/>
      <c r="B60" s="52"/>
      <c r="C60" s="50"/>
      <c r="D60" s="50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x14ac:dyDescent="0.25">
      <c r="A61" s="46"/>
      <c r="B61" s="52"/>
      <c r="C61" s="50"/>
      <c r="D61" s="50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x14ac:dyDescent="0.25">
      <c r="A62" s="46"/>
      <c r="B62" s="52"/>
      <c r="C62" s="50"/>
      <c r="D62" s="50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x14ac:dyDescent="0.25">
      <c r="A63" s="46"/>
      <c r="B63" s="52"/>
      <c r="C63" s="50"/>
      <c r="D63" s="50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x14ac:dyDescent="0.25">
      <c r="A64" s="46"/>
      <c r="B64" s="52"/>
      <c r="C64" s="50"/>
      <c r="D64" s="5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x14ac:dyDescent="0.25">
      <c r="A65" s="46"/>
      <c r="B65" s="52"/>
      <c r="C65" s="50"/>
      <c r="D65" s="50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x14ac:dyDescent="0.25">
      <c r="A66" s="46"/>
      <c r="B66" s="52"/>
      <c r="C66" s="50"/>
      <c r="D66" s="50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x14ac:dyDescent="0.25">
      <c r="A67" s="46"/>
      <c r="B67" s="52"/>
      <c r="C67" s="50"/>
      <c r="D67" s="50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x14ac:dyDescent="0.25">
      <c r="A68" s="46"/>
      <c r="B68" s="52"/>
      <c r="C68" s="50"/>
      <c r="D68" s="50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x14ac:dyDescent="0.25">
      <c r="A69" s="46"/>
      <c r="B69" s="52"/>
      <c r="C69" s="50"/>
      <c r="D69" s="50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x14ac:dyDescent="0.25">
      <c r="A70" s="46"/>
      <c r="B70" s="52"/>
      <c r="C70" s="50"/>
      <c r="D70" s="50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x14ac:dyDescent="0.25">
      <c r="A71" s="46"/>
      <c r="B71" s="52"/>
      <c r="C71" s="50"/>
      <c r="D71" s="50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x14ac:dyDescent="0.25">
      <c r="A72" s="46"/>
      <c r="B72" s="52"/>
      <c r="C72" s="50"/>
      <c r="D72" s="50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x14ac:dyDescent="0.25">
      <c r="A73" s="46"/>
      <c r="B73" s="52"/>
      <c r="C73" s="50"/>
      <c r="D73" s="50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x14ac:dyDescent="0.25">
      <c r="A74" s="46"/>
      <c r="B74" s="52"/>
      <c r="C74" s="50"/>
      <c r="D74" s="50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x14ac:dyDescent="0.25">
      <c r="A75" s="46"/>
      <c r="B75" s="52"/>
      <c r="C75" s="50"/>
      <c r="D75" s="50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x14ac:dyDescent="0.25">
      <c r="A76" s="46"/>
      <c r="B76" s="52"/>
      <c r="C76" s="50"/>
      <c r="D76" s="50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x14ac:dyDescent="0.25">
      <c r="A77" s="46"/>
      <c r="B77" s="52"/>
      <c r="C77" s="50"/>
      <c r="D77" s="50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x14ac:dyDescent="0.25">
      <c r="A78" s="46"/>
      <c r="B78" s="52"/>
      <c r="C78" s="50"/>
      <c r="D78" s="50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x14ac:dyDescent="0.25">
      <c r="A79" s="46"/>
      <c r="B79" s="52"/>
      <c r="C79" s="50"/>
      <c r="D79" s="50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x14ac:dyDescent="0.25">
      <c r="A80" s="46"/>
      <c r="B80" s="52"/>
      <c r="C80" s="50"/>
      <c r="D80" s="50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x14ac:dyDescent="0.25">
      <c r="A81" s="46"/>
      <c r="B81" s="52"/>
      <c r="C81" s="50"/>
      <c r="D81" s="50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x14ac:dyDescent="0.25">
      <c r="A82" s="46"/>
      <c r="B82" s="52"/>
      <c r="C82" s="50"/>
      <c r="D82" s="50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x14ac:dyDescent="0.25">
      <c r="A83" s="46"/>
      <c r="B83" s="52"/>
      <c r="C83" s="50"/>
      <c r="D83" s="50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x14ac:dyDescent="0.25">
      <c r="A84" s="46"/>
      <c r="B84" s="52"/>
      <c r="C84" s="50"/>
      <c r="D84" s="50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x14ac:dyDescent="0.25">
      <c r="A85" s="46"/>
      <c r="B85" s="52"/>
      <c r="C85" s="50"/>
      <c r="D85" s="50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x14ac:dyDescent="0.25">
      <c r="A86" s="46"/>
      <c r="B86" s="52"/>
      <c r="C86" s="50"/>
      <c r="D86" s="50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x14ac:dyDescent="0.25">
      <c r="A87" s="46"/>
      <c r="B87" s="52"/>
      <c r="C87" s="50"/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x14ac:dyDescent="0.25">
      <c r="A88" s="46"/>
      <c r="B88" s="52"/>
      <c r="C88" s="50"/>
      <c r="D88" s="50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x14ac:dyDescent="0.25">
      <c r="A89" s="46"/>
      <c r="B89" s="52"/>
      <c r="C89" s="50"/>
      <c r="D89" s="50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x14ac:dyDescent="0.25">
      <c r="A90" s="46"/>
      <c r="B90" s="52"/>
      <c r="C90" s="50"/>
      <c r="D90" s="50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x14ac:dyDescent="0.25">
      <c r="A91" s="46"/>
      <c r="B91" s="52"/>
      <c r="C91" s="50"/>
      <c r="D91" s="50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x14ac:dyDescent="0.25">
      <c r="A92" s="46"/>
      <c r="B92" s="52"/>
      <c r="C92" s="50"/>
      <c r="D92" s="50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x14ac:dyDescent="0.25">
      <c r="A93" s="46"/>
      <c r="B93" s="52"/>
      <c r="C93" s="50"/>
      <c r="D93" s="50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1:20" x14ac:dyDescent="0.25">
      <c r="A94" s="46"/>
      <c r="B94" s="52"/>
      <c r="C94" s="50"/>
      <c r="D94" s="50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x14ac:dyDescent="0.25">
      <c r="A95" s="46"/>
      <c r="B95" s="52"/>
      <c r="C95" s="50"/>
      <c r="D95" s="50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x14ac:dyDescent="0.25">
      <c r="A96" s="46"/>
      <c r="B96" s="52"/>
      <c r="C96" s="50"/>
      <c r="D96" s="50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x14ac:dyDescent="0.25">
      <c r="A97" s="46"/>
      <c r="B97" s="52"/>
      <c r="C97" s="50"/>
      <c r="D97" s="50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x14ac:dyDescent="0.25">
      <c r="A98" s="46"/>
      <c r="B98" s="52"/>
      <c r="C98" s="50"/>
      <c r="D98" s="50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x14ac:dyDescent="0.25">
      <c r="A99" s="46"/>
      <c r="B99" s="52"/>
      <c r="C99" s="50"/>
      <c r="D99" s="50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x14ac:dyDescent="0.25">
      <c r="A100" s="46"/>
      <c r="B100" s="52"/>
      <c r="C100" s="50"/>
      <c r="D100" s="50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 x14ac:dyDescent="0.25">
      <c r="A101" s="46"/>
      <c r="B101" s="52"/>
      <c r="C101" s="50"/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x14ac:dyDescent="0.25">
      <c r="A102" s="46"/>
      <c r="B102" s="52"/>
      <c r="C102" s="50"/>
      <c r="D102" s="50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x14ac:dyDescent="0.25">
      <c r="A103" s="46"/>
      <c r="B103" s="52"/>
      <c r="C103" s="50"/>
      <c r="D103" s="50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x14ac:dyDescent="0.25">
      <c r="A104" s="46"/>
      <c r="B104" s="52"/>
      <c r="C104" s="50"/>
      <c r="D104" s="50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 x14ac:dyDescent="0.25">
      <c r="A105" s="46"/>
      <c r="B105" s="52"/>
      <c r="C105" s="50"/>
      <c r="D105" s="50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x14ac:dyDescent="0.25">
      <c r="A106" s="46"/>
      <c r="B106" s="52"/>
      <c r="C106" s="50"/>
      <c r="D106" s="50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x14ac:dyDescent="0.25">
      <c r="A107" s="46"/>
      <c r="B107" s="52"/>
      <c r="C107" s="50"/>
      <c r="D107" s="50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 x14ac:dyDescent="0.25">
      <c r="A108" s="46"/>
      <c r="B108" s="52"/>
      <c r="C108" s="50"/>
      <c r="D108" s="50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x14ac:dyDescent="0.25">
      <c r="A109" s="46"/>
      <c r="B109" s="52"/>
      <c r="C109" s="50"/>
      <c r="D109" s="50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x14ac:dyDescent="0.25">
      <c r="A110" s="46"/>
      <c r="B110" s="52"/>
      <c r="C110" s="50"/>
      <c r="D110" s="50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 x14ac:dyDescent="0.25">
      <c r="A111" s="46"/>
      <c r="B111" s="52"/>
      <c r="C111" s="50"/>
      <c r="D111" s="50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x14ac:dyDescent="0.25">
      <c r="A112" s="46"/>
      <c r="B112" s="52"/>
      <c r="C112" s="50"/>
      <c r="D112" s="50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x14ac:dyDescent="0.25">
      <c r="A113" s="46"/>
      <c r="B113" s="52"/>
      <c r="C113" s="50"/>
      <c r="D113" s="5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 x14ac:dyDescent="0.25">
      <c r="A114" s="46"/>
      <c r="B114" s="52"/>
      <c r="C114" s="50"/>
      <c r="D114" s="50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 x14ac:dyDescent="0.25">
      <c r="A115" s="46"/>
      <c r="B115" s="52"/>
      <c r="C115" s="50"/>
      <c r="D115" s="50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 x14ac:dyDescent="0.25">
      <c r="A116" s="46"/>
      <c r="B116" s="52"/>
      <c r="C116" s="50"/>
      <c r="D116" s="50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x14ac:dyDescent="0.25">
      <c r="A117" s="46"/>
      <c r="B117" s="52"/>
      <c r="C117" s="50"/>
      <c r="D117" s="50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 x14ac:dyDescent="0.25">
      <c r="A118" s="46"/>
      <c r="B118" s="52"/>
      <c r="C118" s="50"/>
      <c r="D118" s="50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x14ac:dyDescent="0.25">
      <c r="A119" s="46"/>
      <c r="B119" s="52"/>
      <c r="C119" s="50"/>
      <c r="D119" s="50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x14ac:dyDescent="0.25">
      <c r="A120" s="46"/>
      <c r="B120" s="52"/>
      <c r="C120" s="50"/>
      <c r="D120" s="50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x14ac:dyDescent="0.25">
      <c r="A121" s="46"/>
      <c r="B121" s="52"/>
      <c r="C121" s="50"/>
      <c r="D121" s="50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x14ac:dyDescent="0.25">
      <c r="A122" s="46"/>
      <c r="B122" s="52"/>
      <c r="C122" s="50"/>
      <c r="D122" s="50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 x14ac:dyDescent="0.25">
      <c r="A123" s="46"/>
      <c r="B123" s="52"/>
      <c r="C123" s="50"/>
      <c r="D123" s="50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x14ac:dyDescent="0.25">
      <c r="A124" s="46"/>
      <c r="B124" s="52"/>
      <c r="C124" s="50"/>
      <c r="D124" s="50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x14ac:dyDescent="0.25">
      <c r="A125" s="46"/>
      <c r="B125" s="52"/>
      <c r="C125" s="50"/>
      <c r="D125" s="50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x14ac:dyDescent="0.25">
      <c r="A126" s="46"/>
      <c r="B126" s="52"/>
      <c r="C126" s="50"/>
      <c r="D126" s="50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x14ac:dyDescent="0.25">
      <c r="A127" s="46"/>
      <c r="B127" s="52"/>
      <c r="C127" s="50"/>
      <c r="D127" s="50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spans="1:20" x14ac:dyDescent="0.25">
      <c r="A128" s="46"/>
      <c r="B128" s="52"/>
      <c r="C128" s="50"/>
      <c r="D128" s="50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 x14ac:dyDescent="0.25">
      <c r="A129" s="46"/>
      <c r="B129" s="52"/>
      <c r="C129" s="50"/>
      <c r="D129" s="50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x14ac:dyDescent="0.25">
      <c r="A130" s="46"/>
      <c r="B130" s="52"/>
      <c r="C130" s="50"/>
      <c r="D130" s="50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x14ac:dyDescent="0.25">
      <c r="A131" s="46"/>
      <c r="B131" s="52"/>
      <c r="C131" s="50"/>
      <c r="D131" s="50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x14ac:dyDescent="0.25">
      <c r="A132" s="46"/>
      <c r="B132" s="52"/>
      <c r="C132" s="50"/>
      <c r="D132" s="50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0" x14ac:dyDescent="0.25">
      <c r="A133" s="46"/>
      <c r="B133" s="52"/>
      <c r="C133" s="50"/>
      <c r="D133" s="50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x14ac:dyDescent="0.25">
      <c r="A134" s="46"/>
      <c r="B134" s="52"/>
      <c r="C134" s="50"/>
      <c r="D134" s="50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x14ac:dyDescent="0.25">
      <c r="A135" s="46"/>
      <c r="B135" s="52"/>
      <c r="C135" s="50"/>
      <c r="D135" s="50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x14ac:dyDescent="0.25">
      <c r="A136" s="46"/>
      <c r="B136" s="52"/>
      <c r="C136" s="50"/>
      <c r="D136" s="50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x14ac:dyDescent="0.25">
      <c r="A137" s="46"/>
      <c r="B137" s="52"/>
      <c r="C137" s="50"/>
      <c r="D137" s="50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x14ac:dyDescent="0.25">
      <c r="A138" s="46"/>
      <c r="B138" s="52"/>
      <c r="C138" s="50"/>
      <c r="D138" s="50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 x14ac:dyDescent="0.25">
      <c r="A139" s="46"/>
      <c r="B139" s="52"/>
      <c r="C139" s="50"/>
      <c r="D139" s="50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 x14ac:dyDescent="0.25">
      <c r="A140" s="46"/>
      <c r="B140" s="52"/>
      <c r="C140" s="50"/>
      <c r="D140" s="50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 x14ac:dyDescent="0.25">
      <c r="A141" s="46"/>
      <c r="B141" s="52"/>
      <c r="C141" s="50"/>
      <c r="D141" s="50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x14ac:dyDescent="0.25">
      <c r="A142" s="46"/>
      <c r="B142" s="52"/>
      <c r="C142" s="50"/>
      <c r="D142" s="50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x14ac:dyDescent="0.25">
      <c r="A143" s="46"/>
      <c r="B143" s="52"/>
      <c r="C143" s="50"/>
      <c r="D143" s="50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x14ac:dyDescent="0.25">
      <c r="A144" s="46"/>
      <c r="B144" s="52"/>
      <c r="C144" s="50"/>
      <c r="D144" s="50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x14ac:dyDescent="0.25">
      <c r="A145" s="46"/>
      <c r="B145" s="52"/>
      <c r="C145" s="50"/>
      <c r="D145" s="5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 x14ac:dyDescent="0.25">
      <c r="A146" s="46"/>
      <c r="B146" s="52"/>
      <c r="C146" s="50"/>
      <c r="D146" s="50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 x14ac:dyDescent="0.25">
      <c r="A147" s="46"/>
      <c r="B147" s="52"/>
      <c r="C147" s="50"/>
      <c r="D147" s="50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 x14ac:dyDescent="0.25">
      <c r="A148" s="46"/>
      <c r="B148" s="52"/>
      <c r="C148" s="50"/>
      <c r="D148" s="50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 x14ac:dyDescent="0.25">
      <c r="A149" s="46"/>
      <c r="B149" s="52"/>
      <c r="C149" s="50"/>
      <c r="D149" s="50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 x14ac:dyDescent="0.25">
      <c r="A150" s="46"/>
      <c r="B150" s="52"/>
      <c r="C150" s="50"/>
      <c r="D150" s="50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x14ac:dyDescent="0.25">
      <c r="A151" s="46"/>
      <c r="B151" s="52"/>
      <c r="C151" s="50"/>
      <c r="D151" s="5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1:20" x14ac:dyDescent="0.25">
      <c r="A152" s="46"/>
      <c r="B152" s="52"/>
      <c r="C152" s="50"/>
      <c r="D152" s="50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1:20" x14ac:dyDescent="0.25">
      <c r="A153" s="46"/>
      <c r="B153" s="52"/>
      <c r="C153" s="50"/>
      <c r="D153" s="50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1:20" x14ac:dyDescent="0.25">
      <c r="A154" s="46"/>
      <c r="B154" s="52"/>
      <c r="C154" s="50"/>
      <c r="D154" s="50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spans="1:20" x14ac:dyDescent="0.25">
      <c r="A155" s="46"/>
      <c r="B155" s="52"/>
      <c r="C155" s="50"/>
      <c r="D155" s="50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1:20" x14ac:dyDescent="0.25">
      <c r="A156" s="46"/>
      <c r="B156" s="52"/>
      <c r="C156" s="50"/>
      <c r="D156" s="50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1:20" x14ac:dyDescent="0.25">
      <c r="A157" s="46"/>
      <c r="B157" s="52"/>
      <c r="C157" s="50"/>
      <c r="D157" s="50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x14ac:dyDescent="0.25">
      <c r="A158" s="46"/>
      <c r="B158" s="52"/>
      <c r="C158" s="50"/>
      <c r="D158" s="50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x14ac:dyDescent="0.25">
      <c r="A159" s="46"/>
      <c r="B159" s="52"/>
      <c r="C159" s="50"/>
      <c r="D159" s="50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1:20" x14ac:dyDescent="0.25">
      <c r="A160" s="46"/>
      <c r="B160" s="52"/>
      <c r="C160" s="50"/>
      <c r="D160" s="50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 x14ac:dyDescent="0.25">
      <c r="A161" s="46"/>
      <c r="B161" s="52"/>
      <c r="C161" s="50"/>
      <c r="D161" s="50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1:20" x14ac:dyDescent="0.25">
      <c r="A162" s="46"/>
      <c r="B162" s="52"/>
      <c r="C162" s="50"/>
      <c r="D162" s="50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x14ac:dyDescent="0.25">
      <c r="A163" s="46"/>
      <c r="B163" s="52"/>
      <c r="C163" s="50"/>
      <c r="D163" s="50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x14ac:dyDescent="0.25">
      <c r="A164" s="46"/>
      <c r="B164" s="52"/>
      <c r="C164" s="50"/>
      <c r="D164" s="50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x14ac:dyDescent="0.25">
      <c r="A165" s="46"/>
      <c r="B165" s="52"/>
      <c r="C165" s="50"/>
      <c r="D165" s="50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x14ac:dyDescent="0.25">
      <c r="A166" s="46"/>
      <c r="B166" s="52"/>
      <c r="C166" s="50"/>
      <c r="D166" s="50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x14ac:dyDescent="0.25">
      <c r="A167" s="46"/>
      <c r="B167" s="52"/>
      <c r="C167" s="50"/>
      <c r="D167" s="50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x14ac:dyDescent="0.25">
      <c r="A168" s="46"/>
      <c r="B168" s="52"/>
      <c r="C168" s="50"/>
      <c r="D168" s="50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1:20" x14ac:dyDescent="0.25">
      <c r="A169" s="46"/>
      <c r="B169" s="52"/>
      <c r="C169" s="50"/>
      <c r="D169" s="50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 x14ac:dyDescent="0.25">
      <c r="A170" s="46"/>
      <c r="B170" s="52"/>
      <c r="C170" s="50"/>
      <c r="D170" s="50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x14ac:dyDescent="0.25">
      <c r="A171" s="46"/>
      <c r="B171" s="52"/>
      <c r="C171" s="50"/>
      <c r="D171" s="50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x14ac:dyDescent="0.25">
      <c r="A172" s="46"/>
      <c r="B172" s="52"/>
      <c r="C172" s="50"/>
      <c r="D172" s="50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x14ac:dyDescent="0.25">
      <c r="A173" s="46"/>
      <c r="B173" s="52"/>
      <c r="C173" s="50"/>
      <c r="D173" s="50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1:20" x14ac:dyDescent="0.25">
      <c r="A174" s="46"/>
      <c r="B174" s="52"/>
      <c r="C174" s="50"/>
      <c r="D174" s="50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x14ac:dyDescent="0.25">
      <c r="A175" s="46"/>
      <c r="B175" s="52"/>
      <c r="C175" s="50"/>
      <c r="D175" s="50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1:20" x14ac:dyDescent="0.25">
      <c r="A176" s="46"/>
      <c r="B176" s="52"/>
      <c r="C176" s="50"/>
      <c r="D176" s="50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x14ac:dyDescent="0.25">
      <c r="A177" s="46"/>
      <c r="B177" s="52"/>
      <c r="C177" s="50"/>
      <c r="D177" s="50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x14ac:dyDescent="0.25">
      <c r="A178" s="46"/>
      <c r="B178" s="52"/>
      <c r="C178" s="50"/>
      <c r="D178" s="50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x14ac:dyDescent="0.25">
      <c r="A179" s="46"/>
      <c r="B179" s="52"/>
      <c r="C179" s="50"/>
      <c r="D179" s="50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1:20" x14ac:dyDescent="0.25">
      <c r="A180" s="46"/>
      <c r="B180" s="52"/>
      <c r="C180" s="50"/>
      <c r="D180" s="50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 x14ac:dyDescent="0.25">
      <c r="A181" s="46"/>
      <c r="B181" s="52"/>
      <c r="C181" s="50"/>
      <c r="D181" s="50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 x14ac:dyDescent="0.25">
      <c r="A182" s="46"/>
      <c r="B182" s="52"/>
      <c r="C182" s="50"/>
      <c r="D182" s="50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x14ac:dyDescent="0.25">
      <c r="A183" s="46"/>
      <c r="B183" s="52"/>
      <c r="C183" s="50"/>
      <c r="D183" s="50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x14ac:dyDescent="0.25">
      <c r="A184" s="46"/>
      <c r="B184" s="52"/>
      <c r="C184" s="50"/>
      <c r="D184" s="50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x14ac:dyDescent="0.25">
      <c r="A185" s="46"/>
      <c r="B185" s="52"/>
      <c r="C185" s="50"/>
      <c r="D185" s="50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 x14ac:dyDescent="0.25">
      <c r="A186" s="46"/>
      <c r="B186" s="52"/>
      <c r="C186" s="50"/>
      <c r="D186" s="50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x14ac:dyDescent="0.25">
      <c r="A187" s="46"/>
      <c r="B187" s="52"/>
      <c r="C187" s="50"/>
      <c r="D187" s="50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1:20" x14ac:dyDescent="0.25">
      <c r="A188" s="46"/>
      <c r="B188" s="52"/>
      <c r="C188" s="50"/>
      <c r="D188" s="50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x14ac:dyDescent="0.25">
      <c r="A189" s="46"/>
      <c r="B189" s="52"/>
      <c r="C189" s="50"/>
      <c r="D189" s="50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x14ac:dyDescent="0.25">
      <c r="A190" s="46"/>
      <c r="B190" s="52"/>
      <c r="C190" s="50"/>
      <c r="D190" s="50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x14ac:dyDescent="0.25">
      <c r="A191" s="46"/>
      <c r="B191" s="52"/>
      <c r="C191" s="50"/>
      <c r="D191" s="50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x14ac:dyDescent="0.25">
      <c r="A192" s="46"/>
      <c r="B192" s="52"/>
      <c r="C192" s="50"/>
      <c r="D192" s="50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x14ac:dyDescent="0.25">
      <c r="A193" s="46"/>
      <c r="B193" s="52"/>
      <c r="C193" s="50"/>
      <c r="D193" s="50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x14ac:dyDescent="0.25">
      <c r="A194" s="46"/>
      <c r="B194" s="52"/>
      <c r="C194" s="50"/>
      <c r="D194" s="50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1:20" x14ac:dyDescent="0.25">
      <c r="A195" s="46"/>
      <c r="B195" s="52"/>
      <c r="C195" s="50"/>
      <c r="D195" s="50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 x14ac:dyDescent="0.25">
      <c r="A196" s="46"/>
      <c r="B196" s="52"/>
      <c r="C196" s="50"/>
      <c r="D196" s="50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x14ac:dyDescent="0.25">
      <c r="A197" s="46"/>
      <c r="B197" s="52"/>
      <c r="C197" s="50"/>
      <c r="D197" s="50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x14ac:dyDescent="0.25">
      <c r="A198" s="46"/>
      <c r="B198" s="52"/>
      <c r="C198" s="50"/>
      <c r="D198" s="50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x14ac:dyDescent="0.25">
      <c r="A199" s="46"/>
      <c r="B199" s="52"/>
      <c r="C199" s="50"/>
      <c r="D199" s="50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x14ac:dyDescent="0.25">
      <c r="A200" s="46"/>
      <c r="B200" s="52"/>
      <c r="C200" s="50"/>
      <c r="D200" s="50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x14ac:dyDescent="0.25">
      <c r="A201" s="46"/>
      <c r="B201" s="52"/>
      <c r="C201" s="50"/>
      <c r="D201" s="50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1:20" x14ac:dyDescent="0.25">
      <c r="A202" s="46"/>
      <c r="B202" s="52"/>
      <c r="C202" s="50"/>
      <c r="D202" s="50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 x14ac:dyDescent="0.25">
      <c r="A203" s="46"/>
      <c r="B203" s="52"/>
      <c r="C203" s="50"/>
      <c r="D203" s="50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 x14ac:dyDescent="0.25">
      <c r="A204" s="46"/>
      <c r="B204" s="52"/>
      <c r="C204" s="50"/>
      <c r="D204" s="50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x14ac:dyDescent="0.25">
      <c r="A205" s="46"/>
      <c r="B205" s="52"/>
      <c r="C205" s="50"/>
      <c r="D205" s="50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 x14ac:dyDescent="0.25">
      <c r="A206" s="46"/>
      <c r="B206" s="52"/>
      <c r="C206" s="50"/>
      <c r="D206" s="50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 x14ac:dyDescent="0.25">
      <c r="A207" s="46"/>
      <c r="B207" s="52"/>
      <c r="C207" s="50"/>
      <c r="D207" s="50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x14ac:dyDescent="0.25">
      <c r="A208" s="46"/>
      <c r="B208" s="52"/>
      <c r="C208" s="50"/>
      <c r="D208" s="50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x14ac:dyDescent="0.25">
      <c r="A209" s="46"/>
      <c r="B209" s="52"/>
      <c r="C209" s="50"/>
      <c r="D209" s="50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1:20" x14ac:dyDescent="0.25">
      <c r="A210" s="46"/>
      <c r="B210" s="52"/>
      <c r="C210" s="50"/>
      <c r="D210" s="50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 x14ac:dyDescent="0.25">
      <c r="A211" s="46"/>
      <c r="B211" s="52"/>
      <c r="C211" s="50"/>
      <c r="D211" s="50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 x14ac:dyDescent="0.25">
      <c r="A212" s="46"/>
      <c r="B212" s="52"/>
      <c r="C212" s="50"/>
      <c r="D212" s="50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x14ac:dyDescent="0.25">
      <c r="A213" s="46"/>
      <c r="B213" s="52"/>
      <c r="C213" s="50"/>
      <c r="D213" s="50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 x14ac:dyDescent="0.25">
      <c r="A214" s="46"/>
      <c r="B214" s="52"/>
      <c r="C214" s="50"/>
      <c r="D214" s="50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 x14ac:dyDescent="0.25">
      <c r="A215" s="46"/>
      <c r="B215" s="52"/>
      <c r="C215" s="50"/>
      <c r="D215" s="50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x14ac:dyDescent="0.25">
      <c r="A216" s="46"/>
      <c r="B216" s="52"/>
      <c r="C216" s="50"/>
      <c r="D216" s="50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x14ac:dyDescent="0.25">
      <c r="A217" s="46"/>
      <c r="B217" s="52"/>
      <c r="C217" s="50"/>
      <c r="D217" s="50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x14ac:dyDescent="0.25">
      <c r="A218" s="46"/>
      <c r="B218" s="52"/>
      <c r="C218" s="50"/>
      <c r="D218" s="50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x14ac:dyDescent="0.25">
      <c r="A219" s="46"/>
      <c r="B219" s="52"/>
      <c r="C219" s="50"/>
      <c r="D219" s="50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1:20" x14ac:dyDescent="0.25">
      <c r="A220" s="46"/>
      <c r="B220" s="52"/>
      <c r="C220" s="50"/>
      <c r="D220" s="50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x14ac:dyDescent="0.25">
      <c r="A221" s="46"/>
      <c r="B221" s="52"/>
      <c r="C221" s="50"/>
      <c r="D221" s="50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x14ac:dyDescent="0.25">
      <c r="A222" s="46"/>
      <c r="B222" s="52"/>
      <c r="C222" s="50"/>
      <c r="D222" s="50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1:20" x14ac:dyDescent="0.25">
      <c r="A223" s="46"/>
      <c r="B223" s="52"/>
      <c r="C223" s="50"/>
      <c r="D223" s="50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 x14ac:dyDescent="0.25">
      <c r="A224" s="46"/>
      <c r="B224" s="52"/>
      <c r="C224" s="50"/>
      <c r="D224" s="50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 x14ac:dyDescent="0.25">
      <c r="A225" s="46"/>
      <c r="B225" s="52"/>
      <c r="C225" s="50"/>
      <c r="D225" s="50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x14ac:dyDescent="0.25">
      <c r="A226" s="46"/>
      <c r="B226" s="52"/>
      <c r="C226" s="50"/>
      <c r="D226" s="50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x14ac:dyDescent="0.25">
      <c r="A227" s="46"/>
      <c r="B227" s="52"/>
      <c r="C227" s="50"/>
      <c r="D227" s="50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x14ac:dyDescent="0.25">
      <c r="A228" s="46"/>
      <c r="B228" s="52"/>
      <c r="C228" s="50"/>
      <c r="D228" s="50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1:20" x14ac:dyDescent="0.25">
      <c r="A229" s="46"/>
      <c r="B229" s="52"/>
      <c r="C229" s="50"/>
      <c r="D229" s="50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1:20" x14ac:dyDescent="0.25">
      <c r="A230" s="46"/>
      <c r="B230" s="52"/>
      <c r="C230" s="50"/>
      <c r="D230" s="50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x14ac:dyDescent="0.25">
      <c r="A231" s="46"/>
      <c r="B231" s="52"/>
      <c r="C231" s="50"/>
      <c r="D231" s="50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x14ac:dyDescent="0.25">
      <c r="A232" s="46"/>
      <c r="B232" s="52"/>
      <c r="C232" s="50"/>
      <c r="D232" s="50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x14ac:dyDescent="0.25">
      <c r="A233" s="46"/>
      <c r="B233" s="52"/>
      <c r="C233" s="50"/>
      <c r="D233" s="50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1:20" x14ac:dyDescent="0.25">
      <c r="A234" s="46"/>
      <c r="B234" s="52"/>
      <c r="C234" s="50"/>
      <c r="D234" s="50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1:20" x14ac:dyDescent="0.25">
      <c r="A235" s="46"/>
      <c r="B235" s="52"/>
      <c r="C235" s="50"/>
      <c r="D235" s="50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1:20" x14ac:dyDescent="0.25">
      <c r="A236" s="46"/>
      <c r="B236" s="52"/>
      <c r="C236" s="50"/>
      <c r="D236" s="50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1:20" x14ac:dyDescent="0.25">
      <c r="A237" s="46"/>
      <c r="B237" s="52"/>
      <c r="C237" s="50"/>
      <c r="D237" s="50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1:20" x14ac:dyDescent="0.25">
      <c r="A238" s="46"/>
      <c r="B238" s="52"/>
      <c r="C238" s="50"/>
      <c r="D238" s="50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0" x14ac:dyDescent="0.25">
      <c r="A239" s="46"/>
      <c r="B239" s="52"/>
      <c r="C239" s="50"/>
      <c r="D239" s="50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 x14ac:dyDescent="0.25">
      <c r="A240" s="46"/>
      <c r="B240" s="52"/>
      <c r="C240" s="50"/>
      <c r="D240" s="50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1:20" x14ac:dyDescent="0.25">
      <c r="A241" s="46"/>
      <c r="B241" s="52"/>
      <c r="C241" s="50"/>
      <c r="D241" s="50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1:20" x14ac:dyDescent="0.25">
      <c r="A242" s="46"/>
      <c r="B242" s="52"/>
      <c r="C242" s="50"/>
      <c r="D242" s="50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 x14ac:dyDescent="0.25">
      <c r="A243" s="46"/>
      <c r="B243" s="52"/>
      <c r="C243" s="50"/>
      <c r="D243" s="50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1:20" x14ac:dyDescent="0.25">
      <c r="A244" s="46"/>
      <c r="B244" s="52"/>
      <c r="C244" s="50"/>
      <c r="D244" s="50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1:20" x14ac:dyDescent="0.25">
      <c r="A245" s="46"/>
      <c r="B245" s="52"/>
      <c r="C245" s="50"/>
      <c r="D245" s="50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 x14ac:dyDescent="0.25">
      <c r="A246" s="46"/>
      <c r="B246" s="52"/>
      <c r="C246" s="50"/>
      <c r="D246" s="50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1:20" x14ac:dyDescent="0.25">
      <c r="A247" s="46"/>
      <c r="B247" s="52"/>
      <c r="C247" s="50"/>
      <c r="D247" s="50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1:20" x14ac:dyDescent="0.25">
      <c r="A248" s="46"/>
      <c r="B248" s="52"/>
      <c r="C248" s="50"/>
      <c r="D248" s="50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</row>
    <row r="249" spans="1:20" x14ac:dyDescent="0.25">
      <c r="A249" s="46"/>
      <c r="B249" s="52"/>
      <c r="C249" s="50"/>
      <c r="D249" s="50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x14ac:dyDescent="0.25">
      <c r="A250" s="46"/>
      <c r="B250" s="52"/>
      <c r="C250" s="50"/>
      <c r="D250" s="50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0" x14ac:dyDescent="0.25">
      <c r="A251" s="46"/>
      <c r="B251" s="52"/>
      <c r="C251" s="50"/>
      <c r="D251" s="50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  <row r="252" spans="1:20" x14ac:dyDescent="0.25">
      <c r="A252" s="46"/>
      <c r="B252" s="52"/>
      <c r="C252" s="50"/>
      <c r="D252" s="50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</row>
    <row r="253" spans="1:20" x14ac:dyDescent="0.25">
      <c r="A253" s="46"/>
      <c r="B253" s="52"/>
      <c r="C253" s="50"/>
      <c r="D253" s="50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1:20" x14ac:dyDescent="0.25">
      <c r="A254" s="46"/>
      <c r="B254" s="52"/>
      <c r="C254" s="50"/>
      <c r="D254" s="50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1:20" x14ac:dyDescent="0.25">
      <c r="A255" s="46"/>
      <c r="B255" s="52"/>
      <c r="C255" s="50"/>
      <c r="D255" s="50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1:20" x14ac:dyDescent="0.25">
      <c r="A256" s="46"/>
      <c r="B256" s="52"/>
      <c r="C256" s="50"/>
      <c r="D256" s="50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x14ac:dyDescent="0.25">
      <c r="A257" s="46"/>
      <c r="B257" s="52"/>
      <c r="C257" s="50"/>
      <c r="D257" s="50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</row>
    <row r="258" spans="1:20" x14ac:dyDescent="0.25">
      <c r="A258" s="46"/>
      <c r="B258" s="52"/>
      <c r="C258" s="50"/>
      <c r="D258" s="50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1:20" x14ac:dyDescent="0.25">
      <c r="A259" s="46"/>
      <c r="B259" s="52"/>
      <c r="C259" s="50"/>
      <c r="D259" s="50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</row>
    <row r="260" spans="1:20" x14ac:dyDescent="0.25">
      <c r="A260" s="46"/>
      <c r="B260" s="52"/>
      <c r="C260" s="50"/>
      <c r="D260" s="50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spans="1:20" x14ac:dyDescent="0.25">
      <c r="A261" s="46"/>
      <c r="B261" s="52"/>
      <c r="C261" s="50"/>
      <c r="D261" s="50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</row>
    <row r="262" spans="1:20" x14ac:dyDescent="0.25">
      <c r="A262" s="46"/>
      <c r="B262" s="52"/>
      <c r="C262" s="50"/>
      <c r="D262" s="50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</row>
    <row r="263" spans="1:20" x14ac:dyDescent="0.25">
      <c r="A263" s="46"/>
      <c r="B263" s="52"/>
      <c r="C263" s="50"/>
      <c r="D263" s="50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x14ac:dyDescent="0.25">
      <c r="A264" s="46"/>
      <c r="B264" s="52"/>
      <c r="C264" s="50"/>
      <c r="D264" s="50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</row>
    <row r="265" spans="1:20" x14ac:dyDescent="0.25">
      <c r="A265" s="46"/>
      <c r="B265" s="52"/>
      <c r="C265" s="50"/>
      <c r="D265" s="50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</row>
    <row r="266" spans="1:20" x14ac:dyDescent="0.25">
      <c r="A266" s="46"/>
      <c r="B266" s="52"/>
      <c r="C266" s="50"/>
      <c r="D266" s="50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1:20" x14ac:dyDescent="0.25">
      <c r="A267" s="46"/>
      <c r="B267" s="52"/>
      <c r="C267" s="50"/>
      <c r="D267" s="50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spans="1:20" x14ac:dyDescent="0.25">
      <c r="A268" s="46"/>
      <c r="B268" s="52"/>
      <c r="C268" s="50"/>
      <c r="D268" s="50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spans="1:20" x14ac:dyDescent="0.25">
      <c r="A269" s="46"/>
      <c r="B269" s="52"/>
      <c r="C269" s="50"/>
      <c r="D269" s="50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</row>
    <row r="270" spans="1:20" x14ac:dyDescent="0.25">
      <c r="A270" s="46"/>
      <c r="B270" s="52"/>
      <c r="C270" s="50"/>
      <c r="D270" s="50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x14ac:dyDescent="0.25">
      <c r="A271" s="46"/>
      <c r="B271" s="52"/>
      <c r="C271" s="50"/>
      <c r="D271" s="50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</row>
    <row r="272" spans="1:20" x14ac:dyDescent="0.25">
      <c r="A272" s="46"/>
      <c r="B272" s="52"/>
      <c r="C272" s="50"/>
      <c r="D272" s="50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</row>
    <row r="273" spans="1:20" x14ac:dyDescent="0.25">
      <c r="A273" s="46"/>
      <c r="B273" s="52"/>
      <c r="C273" s="50"/>
      <c r="D273" s="50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</row>
    <row r="274" spans="1:20" x14ac:dyDescent="0.25">
      <c r="A274" s="46"/>
      <c r="B274" s="52"/>
      <c r="C274" s="50"/>
      <c r="D274" s="50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1:20" x14ac:dyDescent="0.25">
      <c r="A275" s="46"/>
      <c r="B275" s="52"/>
      <c r="C275" s="50"/>
      <c r="D275" s="50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</row>
    <row r="276" spans="1:20" x14ac:dyDescent="0.25">
      <c r="A276" s="46"/>
      <c r="B276" s="52"/>
      <c r="C276" s="50"/>
      <c r="D276" s="50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</row>
    <row r="277" spans="1:20" x14ac:dyDescent="0.25">
      <c r="A277" s="46"/>
      <c r="B277" s="52"/>
      <c r="C277" s="50"/>
      <c r="D277" s="50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</row>
    <row r="278" spans="1:20" x14ac:dyDescent="0.25">
      <c r="A278" s="46"/>
      <c r="B278" s="52"/>
      <c r="C278" s="50"/>
      <c r="D278" s="50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</row>
    <row r="279" spans="1:20" x14ac:dyDescent="0.25">
      <c r="A279" s="46"/>
      <c r="B279" s="52"/>
      <c r="C279" s="50"/>
      <c r="D279" s="50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</row>
    <row r="280" spans="1:20" x14ac:dyDescent="0.25">
      <c r="A280" s="46"/>
      <c r="B280" s="52"/>
      <c r="C280" s="50"/>
      <c r="D280" s="50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</row>
    <row r="281" spans="1:20" x14ac:dyDescent="0.25">
      <c r="A281" s="46"/>
      <c r="B281" s="52"/>
      <c r="C281" s="50"/>
      <c r="D281" s="50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1:20" x14ac:dyDescent="0.25">
      <c r="A282" s="46"/>
      <c r="B282" s="52"/>
      <c r="C282" s="50"/>
      <c r="D282" s="50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1:20" x14ac:dyDescent="0.25">
      <c r="A283" s="46"/>
      <c r="B283" s="52"/>
      <c r="C283" s="50"/>
      <c r="D283" s="50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</row>
    <row r="284" spans="1:20" x14ac:dyDescent="0.25">
      <c r="A284" s="46"/>
      <c r="B284" s="52"/>
      <c r="C284" s="50"/>
      <c r="D284" s="50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x14ac:dyDescent="0.25">
      <c r="A285" s="46"/>
      <c r="B285" s="52"/>
      <c r="C285" s="50"/>
      <c r="D285" s="50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</row>
    <row r="286" spans="1:20" x14ac:dyDescent="0.25">
      <c r="A286" s="46"/>
      <c r="B286" s="52"/>
      <c r="C286" s="50"/>
      <c r="D286" s="50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</row>
    <row r="287" spans="1:20" x14ac:dyDescent="0.25">
      <c r="A287" s="46"/>
      <c r="B287" s="52"/>
      <c r="C287" s="50"/>
      <c r="D287" s="50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</row>
    <row r="288" spans="1:20" x14ac:dyDescent="0.25">
      <c r="A288" s="46"/>
      <c r="B288" s="52"/>
      <c r="C288" s="50"/>
      <c r="D288" s="50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1:20" x14ac:dyDescent="0.25">
      <c r="A289" s="46"/>
      <c r="B289" s="52"/>
      <c r="C289" s="50"/>
      <c r="D289" s="50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</row>
    <row r="290" spans="1:20" x14ac:dyDescent="0.25">
      <c r="A290" s="46"/>
      <c r="B290" s="52"/>
      <c r="C290" s="50"/>
      <c r="D290" s="50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</row>
    <row r="291" spans="1:20" x14ac:dyDescent="0.25">
      <c r="A291" s="46"/>
      <c r="B291" s="52"/>
      <c r="C291" s="50"/>
      <c r="D291" s="50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1:20" x14ac:dyDescent="0.25">
      <c r="A292" s="46"/>
      <c r="B292" s="52"/>
      <c r="C292" s="50"/>
      <c r="D292" s="50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0" x14ac:dyDescent="0.25">
      <c r="A293" s="46"/>
      <c r="B293" s="52"/>
      <c r="C293" s="50"/>
      <c r="D293" s="50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</row>
    <row r="294" spans="1:20" x14ac:dyDescent="0.25">
      <c r="A294" s="46"/>
      <c r="B294" s="52"/>
      <c r="C294" s="50"/>
      <c r="D294" s="50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</row>
    <row r="295" spans="1:20" x14ac:dyDescent="0.25">
      <c r="A295" s="46"/>
      <c r="B295" s="52"/>
      <c r="C295" s="50"/>
      <c r="D295" s="50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</row>
    <row r="296" spans="1:20" x14ac:dyDescent="0.25">
      <c r="A296" s="46"/>
      <c r="B296" s="52"/>
      <c r="C296" s="50"/>
      <c r="D296" s="50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x14ac:dyDescent="0.25">
      <c r="A297" s="46"/>
      <c r="B297" s="52"/>
      <c r="C297" s="50"/>
      <c r="D297" s="50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1:20" x14ac:dyDescent="0.25">
      <c r="A298" s="46"/>
      <c r="B298" s="52"/>
      <c r="C298" s="50"/>
      <c r="D298" s="50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0" x14ac:dyDescent="0.25">
      <c r="A299" s="46"/>
      <c r="B299" s="52"/>
      <c r="C299" s="50"/>
      <c r="D299" s="50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1:20" x14ac:dyDescent="0.25">
      <c r="A300" s="46"/>
      <c r="B300" s="52"/>
      <c r="C300" s="50"/>
      <c r="D300" s="50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1:20" x14ac:dyDescent="0.25">
      <c r="A301" s="46"/>
      <c r="B301" s="52"/>
      <c r="C301" s="50"/>
      <c r="D301" s="50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1:20" x14ac:dyDescent="0.25">
      <c r="A302" s="46"/>
      <c r="B302" s="52"/>
      <c r="C302" s="50"/>
      <c r="D302" s="50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1:20" x14ac:dyDescent="0.25">
      <c r="A303" s="46"/>
      <c r="B303" s="52"/>
      <c r="C303" s="50"/>
      <c r="D303" s="50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1:20" x14ac:dyDescent="0.25">
      <c r="A304" s="46"/>
      <c r="B304" s="52"/>
      <c r="C304" s="50"/>
      <c r="D304" s="50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</row>
    <row r="305" spans="1:20" x14ac:dyDescent="0.25">
      <c r="A305" s="46"/>
      <c r="B305" s="52"/>
      <c r="C305" s="50"/>
      <c r="D305" s="50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</row>
    <row r="306" spans="1:20" x14ac:dyDescent="0.25">
      <c r="A306" s="46"/>
      <c r="B306" s="52"/>
      <c r="C306" s="50"/>
      <c r="D306" s="50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</row>
    <row r="307" spans="1:20" x14ac:dyDescent="0.25">
      <c r="A307" s="46"/>
      <c r="B307" s="52"/>
      <c r="C307" s="50"/>
      <c r="D307" s="50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</row>
    <row r="308" spans="1:20" x14ac:dyDescent="0.25">
      <c r="A308" s="46"/>
      <c r="B308" s="52"/>
      <c r="C308" s="50"/>
      <c r="D308" s="50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</row>
    <row r="309" spans="1:20" x14ac:dyDescent="0.25">
      <c r="A309" s="46"/>
      <c r="B309" s="52"/>
      <c r="C309" s="50"/>
      <c r="D309" s="50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</row>
    <row r="310" spans="1:20" x14ac:dyDescent="0.25">
      <c r="A310" s="46"/>
      <c r="B310" s="52"/>
      <c r="C310" s="50"/>
      <c r="D310" s="50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</row>
    <row r="311" spans="1:20" x14ac:dyDescent="0.25">
      <c r="A311" s="46"/>
      <c r="B311" s="52"/>
      <c r="C311" s="50"/>
      <c r="D311" s="50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</row>
    <row r="312" spans="1:20" x14ac:dyDescent="0.25">
      <c r="A312" s="46"/>
      <c r="B312" s="52"/>
      <c r="C312" s="50"/>
      <c r="D312" s="50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</row>
    <row r="313" spans="1:20" x14ac:dyDescent="0.25">
      <c r="A313" s="46"/>
      <c r="B313" s="52"/>
      <c r="C313" s="50"/>
      <c r="D313" s="50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</row>
    <row r="314" spans="1:20" x14ac:dyDescent="0.25">
      <c r="A314" s="46"/>
      <c r="B314" s="52"/>
      <c r="C314" s="50"/>
      <c r="D314" s="50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</row>
    <row r="315" spans="1:20" x14ac:dyDescent="0.25">
      <c r="A315" s="46"/>
      <c r="B315" s="52"/>
      <c r="C315" s="50"/>
      <c r="D315" s="50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</row>
    <row r="316" spans="1:20" x14ac:dyDescent="0.25">
      <c r="A316" s="46"/>
      <c r="B316" s="52"/>
      <c r="C316" s="50"/>
      <c r="D316" s="50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</row>
    <row r="317" spans="1:20" x14ac:dyDescent="0.25">
      <c r="A317" s="46"/>
      <c r="B317" s="52"/>
      <c r="C317" s="50"/>
      <c r="D317" s="50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</row>
    <row r="318" spans="1:20" x14ac:dyDescent="0.25">
      <c r="A318" s="46"/>
      <c r="B318" s="52"/>
      <c r="C318" s="50"/>
      <c r="D318" s="50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</row>
    <row r="319" spans="1:20" x14ac:dyDescent="0.25">
      <c r="A319" s="46"/>
      <c r="B319" s="52"/>
      <c r="C319" s="50"/>
      <c r="D319" s="50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x14ac:dyDescent="0.25">
      <c r="A320" s="46"/>
      <c r="B320" s="52"/>
      <c r="C320" s="50"/>
      <c r="D320" s="50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</row>
    <row r="321" spans="1:20" x14ac:dyDescent="0.25">
      <c r="A321" s="46"/>
      <c r="B321" s="52"/>
      <c r="C321" s="50"/>
      <c r="D321" s="50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</row>
    <row r="322" spans="1:20" x14ac:dyDescent="0.25">
      <c r="A322" s="46"/>
      <c r="B322" s="52"/>
      <c r="C322" s="50"/>
      <c r="D322" s="50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</row>
    <row r="323" spans="1:20" x14ac:dyDescent="0.25">
      <c r="A323" s="46"/>
      <c r="B323" s="52"/>
      <c r="C323" s="50"/>
      <c r="D323" s="50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</row>
    <row r="324" spans="1:20" x14ac:dyDescent="0.25">
      <c r="A324" s="46"/>
      <c r="B324" s="52"/>
      <c r="C324" s="50"/>
      <c r="D324" s="50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</row>
    <row r="325" spans="1:20" x14ac:dyDescent="0.25">
      <c r="A325" s="46"/>
      <c r="B325" s="52"/>
      <c r="C325" s="50"/>
      <c r="D325" s="50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</row>
    <row r="326" spans="1:20" x14ac:dyDescent="0.25">
      <c r="A326" s="46"/>
      <c r="B326" s="52"/>
      <c r="C326" s="50"/>
      <c r="D326" s="50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</row>
    <row r="327" spans="1:20" x14ac:dyDescent="0.25">
      <c r="A327" s="46"/>
      <c r="B327" s="52"/>
      <c r="C327" s="50"/>
      <c r="D327" s="50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</row>
    <row r="328" spans="1:20" x14ac:dyDescent="0.25">
      <c r="A328" s="46"/>
      <c r="B328" s="52"/>
      <c r="C328" s="50"/>
      <c r="D328" s="50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</row>
    <row r="329" spans="1:20" x14ac:dyDescent="0.25">
      <c r="A329" s="46"/>
      <c r="B329" s="52"/>
      <c r="C329" s="50"/>
      <c r="D329" s="50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</row>
    <row r="330" spans="1:20" x14ac:dyDescent="0.25">
      <c r="A330" s="46"/>
      <c r="B330" s="52"/>
      <c r="C330" s="50"/>
      <c r="D330" s="50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</row>
    <row r="331" spans="1:20" x14ac:dyDescent="0.25">
      <c r="A331" s="46"/>
      <c r="B331" s="52"/>
      <c r="C331" s="50"/>
      <c r="D331" s="50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</row>
    <row r="332" spans="1:20" x14ac:dyDescent="0.25">
      <c r="A332" s="46"/>
      <c r="B332" s="52"/>
      <c r="C332" s="50"/>
      <c r="D332" s="50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</row>
    <row r="333" spans="1:20" x14ac:dyDescent="0.25">
      <c r="A333" s="46"/>
      <c r="B333" s="52"/>
      <c r="C333" s="50"/>
      <c r="D333" s="50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</row>
    <row r="334" spans="1:20" x14ac:dyDescent="0.25">
      <c r="A334" s="46"/>
      <c r="B334" s="52"/>
      <c r="C334" s="50"/>
      <c r="D334" s="50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</row>
    <row r="335" spans="1:20" x14ac:dyDescent="0.25">
      <c r="A335" s="46"/>
      <c r="B335" s="52"/>
      <c r="C335" s="50"/>
      <c r="D335" s="50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</row>
    <row r="336" spans="1:20" x14ac:dyDescent="0.25">
      <c r="A336" s="46"/>
      <c r="B336" s="52"/>
      <c r="C336" s="50"/>
      <c r="D336" s="50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</row>
    <row r="337" spans="1:20" x14ac:dyDescent="0.25">
      <c r="A337" s="46"/>
      <c r="B337" s="52"/>
      <c r="C337" s="50"/>
      <c r="D337" s="50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</row>
    <row r="338" spans="1:20" x14ac:dyDescent="0.25">
      <c r="A338" s="46"/>
      <c r="B338" s="52"/>
      <c r="C338" s="50"/>
      <c r="D338" s="50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</row>
    <row r="339" spans="1:20" x14ac:dyDescent="0.25">
      <c r="A339" s="46"/>
      <c r="B339" s="52"/>
      <c r="C339" s="50"/>
      <c r="D339" s="50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</row>
    <row r="340" spans="1:20" x14ac:dyDescent="0.25">
      <c r="A340" s="46"/>
      <c r="B340" s="52"/>
      <c r="C340" s="50"/>
      <c r="D340" s="50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</row>
    <row r="341" spans="1:20" x14ac:dyDescent="0.25">
      <c r="A341" s="46"/>
      <c r="B341" s="52"/>
      <c r="C341" s="50"/>
      <c r="D341" s="50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</row>
    <row r="342" spans="1:20" x14ac:dyDescent="0.25">
      <c r="A342" s="46"/>
      <c r="B342" s="52"/>
      <c r="C342" s="50"/>
      <c r="D342" s="50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</row>
    <row r="343" spans="1:20" x14ac:dyDescent="0.25">
      <c r="A343" s="46"/>
      <c r="B343" s="52"/>
      <c r="C343" s="50"/>
      <c r="D343" s="50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</row>
    <row r="344" spans="1:20" x14ac:dyDescent="0.25">
      <c r="A344" s="46"/>
      <c r="B344" s="52"/>
      <c r="C344" s="50"/>
      <c r="D344" s="50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spans="1:20" x14ac:dyDescent="0.25">
      <c r="A345" s="46"/>
      <c r="B345" s="52"/>
      <c r="C345" s="50"/>
      <c r="D345" s="50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</row>
    <row r="346" spans="1:20" x14ac:dyDescent="0.25">
      <c r="A346" s="46"/>
      <c r="B346" s="52"/>
      <c r="C346" s="50"/>
      <c r="D346" s="50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</row>
    <row r="347" spans="1:20" x14ac:dyDescent="0.25">
      <c r="A347" s="46"/>
      <c r="B347" s="52"/>
      <c r="C347" s="50"/>
      <c r="D347" s="50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1:20" x14ac:dyDescent="0.25">
      <c r="A348" s="46"/>
      <c r="B348" s="52"/>
      <c r="C348" s="50"/>
      <c r="D348" s="50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</row>
    <row r="349" spans="1:20" x14ac:dyDescent="0.25">
      <c r="A349" s="46"/>
      <c r="B349" s="52"/>
      <c r="C349" s="50"/>
      <c r="D349" s="50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</row>
    <row r="350" spans="1:20" x14ac:dyDescent="0.25">
      <c r="A350" s="46"/>
      <c r="B350" s="52"/>
      <c r="C350" s="50"/>
      <c r="D350" s="50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</row>
    <row r="351" spans="1:20" x14ac:dyDescent="0.25">
      <c r="A351" s="46"/>
      <c r="B351" s="52"/>
      <c r="C351" s="50"/>
      <c r="D351" s="50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</row>
    <row r="352" spans="1:20" x14ac:dyDescent="0.25">
      <c r="A352" s="46"/>
      <c r="B352" s="52"/>
      <c r="C352" s="50"/>
      <c r="D352" s="50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</row>
    <row r="353" spans="1:20" x14ac:dyDescent="0.25">
      <c r="A353" s="46"/>
      <c r="B353" s="52"/>
      <c r="C353" s="50"/>
      <c r="D353" s="50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</row>
    <row r="354" spans="1:20" x14ac:dyDescent="0.25">
      <c r="A354" s="46"/>
      <c r="B354" s="52"/>
      <c r="C354" s="50"/>
      <c r="D354" s="50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1:20" x14ac:dyDescent="0.25">
      <c r="A355" s="46"/>
      <c r="B355" s="52"/>
      <c r="C355" s="50"/>
      <c r="D355" s="50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</row>
    <row r="356" spans="1:20" x14ac:dyDescent="0.25">
      <c r="A356" s="46"/>
      <c r="B356" s="52"/>
      <c r="C356" s="50"/>
      <c r="D356" s="50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</row>
    <row r="357" spans="1:20" x14ac:dyDescent="0.25">
      <c r="A357" s="46"/>
      <c r="B357" s="52"/>
      <c r="C357" s="50"/>
      <c r="D357" s="50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</row>
    <row r="358" spans="1:20" x14ac:dyDescent="0.25">
      <c r="A358" s="46"/>
      <c r="B358" s="52"/>
      <c r="C358" s="50"/>
      <c r="D358" s="50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</row>
    <row r="359" spans="1:20" x14ac:dyDescent="0.25">
      <c r="A359" s="46"/>
      <c r="B359" s="52"/>
      <c r="C359" s="50"/>
      <c r="D359" s="50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</row>
    <row r="360" spans="1:20" x14ac:dyDescent="0.25">
      <c r="A360" s="46"/>
      <c r="B360" s="52"/>
      <c r="C360" s="50"/>
      <c r="D360" s="50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</row>
    <row r="361" spans="1:20" x14ac:dyDescent="0.25">
      <c r="A361" s="46"/>
      <c r="B361" s="52"/>
      <c r="C361" s="50"/>
      <c r="D361" s="50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1:20" x14ac:dyDescent="0.25">
      <c r="A362" s="46"/>
      <c r="B362" s="52"/>
      <c r="C362" s="50"/>
      <c r="D362" s="50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</row>
    <row r="363" spans="1:20" x14ac:dyDescent="0.25">
      <c r="A363" s="46"/>
      <c r="B363" s="52"/>
      <c r="C363" s="50"/>
      <c r="D363" s="50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</row>
    <row r="364" spans="1:20" x14ac:dyDescent="0.25">
      <c r="A364" s="46"/>
      <c r="B364" s="52"/>
      <c r="C364" s="50"/>
      <c r="D364" s="50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</row>
    <row r="365" spans="1:20" x14ac:dyDescent="0.25">
      <c r="A365" s="46"/>
      <c r="B365" s="52"/>
      <c r="C365" s="50"/>
      <c r="D365" s="50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</row>
    <row r="366" spans="1:20" x14ac:dyDescent="0.25">
      <c r="A366" s="46"/>
      <c r="B366" s="52"/>
      <c r="C366" s="50"/>
      <c r="D366" s="50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</row>
    <row r="367" spans="1:20" x14ac:dyDescent="0.25">
      <c r="A367" s="46"/>
      <c r="B367" s="52"/>
      <c r="C367" s="50"/>
      <c r="D367" s="50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1:20" x14ac:dyDescent="0.25">
      <c r="A368" s="46"/>
      <c r="B368" s="52"/>
      <c r="C368" s="50"/>
      <c r="D368" s="50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1:20" x14ac:dyDescent="0.25">
      <c r="A369" s="46"/>
      <c r="B369" s="52"/>
      <c r="C369" s="50"/>
      <c r="D369" s="50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</row>
    <row r="370" spans="1:20" x14ac:dyDescent="0.25">
      <c r="A370" s="46"/>
      <c r="B370" s="52"/>
      <c r="C370" s="50"/>
      <c r="D370" s="50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</row>
    <row r="371" spans="1:20" x14ac:dyDescent="0.25">
      <c r="A371" s="46"/>
      <c r="B371" s="52"/>
      <c r="C371" s="50"/>
      <c r="D371" s="50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</row>
    <row r="372" spans="1:20" x14ac:dyDescent="0.25">
      <c r="A372" s="46"/>
      <c r="B372" s="52"/>
      <c r="C372" s="50"/>
      <c r="D372" s="50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</row>
    <row r="373" spans="1:20" x14ac:dyDescent="0.25">
      <c r="A373" s="46"/>
      <c r="B373" s="52"/>
      <c r="C373" s="50"/>
      <c r="D373" s="50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</row>
    <row r="374" spans="1:20" x14ac:dyDescent="0.25">
      <c r="A374" s="46"/>
      <c r="B374" s="52"/>
      <c r="C374" s="50"/>
      <c r="D374" s="50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</row>
    <row r="375" spans="1:20" x14ac:dyDescent="0.25">
      <c r="A375" s="46"/>
      <c r="B375" s="52"/>
      <c r="C375" s="50"/>
      <c r="D375" s="50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x14ac:dyDescent="0.25">
      <c r="A376" s="46"/>
      <c r="B376" s="52"/>
      <c r="C376" s="50"/>
      <c r="D376" s="50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</row>
    <row r="377" spans="1:20" x14ac:dyDescent="0.25">
      <c r="A377" s="46"/>
      <c r="B377" s="52"/>
      <c r="C377" s="50"/>
      <c r="D377" s="50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</row>
    <row r="378" spans="1:20" x14ac:dyDescent="0.25">
      <c r="A378" s="46"/>
      <c r="B378" s="52"/>
      <c r="C378" s="50"/>
      <c r="D378" s="50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</row>
    <row r="379" spans="1:20" x14ac:dyDescent="0.25">
      <c r="A379" s="46"/>
      <c r="B379" s="52"/>
      <c r="C379" s="50"/>
      <c r="D379" s="50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</row>
    <row r="380" spans="1:20" x14ac:dyDescent="0.25">
      <c r="A380" s="46"/>
      <c r="B380" s="52"/>
      <c r="C380" s="50"/>
      <c r="D380" s="50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</row>
    <row r="381" spans="1:20" x14ac:dyDescent="0.25">
      <c r="A381" s="46"/>
      <c r="B381" s="52"/>
      <c r="C381" s="50"/>
      <c r="D381" s="50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</row>
    <row r="382" spans="1:20" x14ac:dyDescent="0.25">
      <c r="A382" s="46"/>
      <c r="B382" s="52"/>
      <c r="C382" s="50"/>
      <c r="D382" s="50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1:20" x14ac:dyDescent="0.25">
      <c r="A383" s="46"/>
      <c r="B383" s="52"/>
      <c r="C383" s="50"/>
      <c r="D383" s="50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</row>
    <row r="384" spans="1:20" x14ac:dyDescent="0.25">
      <c r="A384" s="46"/>
      <c r="B384" s="52"/>
      <c r="C384" s="50"/>
      <c r="D384" s="50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</row>
    <row r="385" spans="1:20" x14ac:dyDescent="0.25">
      <c r="A385" s="46"/>
      <c r="B385" s="52"/>
      <c r="C385" s="50"/>
      <c r="D385" s="50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</row>
    <row r="386" spans="1:20" x14ac:dyDescent="0.25">
      <c r="A386" s="46"/>
      <c r="B386" s="52"/>
      <c r="C386" s="50"/>
      <c r="D386" s="50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</row>
    <row r="387" spans="1:20" x14ac:dyDescent="0.25">
      <c r="A387" s="46"/>
      <c r="B387" s="52"/>
      <c r="C387" s="50"/>
      <c r="D387" s="50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spans="1:20" x14ac:dyDescent="0.25">
      <c r="A388" s="46"/>
      <c r="B388" s="52"/>
      <c r="C388" s="50"/>
      <c r="D388" s="50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</row>
    <row r="389" spans="1:20" x14ac:dyDescent="0.25">
      <c r="A389" s="46"/>
      <c r="B389" s="52"/>
      <c r="C389" s="50"/>
      <c r="D389" s="50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spans="1:20" x14ac:dyDescent="0.25">
      <c r="A390" s="46"/>
      <c r="B390" s="52"/>
      <c r="C390" s="50"/>
      <c r="D390" s="50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</row>
    <row r="391" spans="1:20" x14ac:dyDescent="0.25">
      <c r="A391" s="46"/>
      <c r="B391" s="52"/>
      <c r="C391" s="50"/>
      <c r="D391" s="50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</row>
    <row r="392" spans="1:20" x14ac:dyDescent="0.25">
      <c r="A392" s="46"/>
      <c r="B392" s="52"/>
      <c r="C392" s="50"/>
      <c r="D392" s="50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</row>
    <row r="393" spans="1:20" x14ac:dyDescent="0.25">
      <c r="A393" s="46"/>
      <c r="B393" s="52"/>
      <c r="C393" s="50"/>
      <c r="D393" s="50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</row>
    <row r="394" spans="1:20" x14ac:dyDescent="0.25">
      <c r="A394" s="46"/>
      <c r="B394" s="52"/>
      <c r="C394" s="50"/>
      <c r="D394" s="50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</row>
    <row r="395" spans="1:20" x14ac:dyDescent="0.25">
      <c r="A395" s="46"/>
      <c r="B395" s="52"/>
      <c r="C395" s="50"/>
      <c r="D395" s="50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</row>
    <row r="396" spans="1:20" x14ac:dyDescent="0.25">
      <c r="A396" s="46"/>
      <c r="B396" s="52"/>
      <c r="C396" s="50"/>
      <c r="D396" s="50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</row>
    <row r="397" spans="1:20" x14ac:dyDescent="0.25">
      <c r="A397" s="46"/>
      <c r="B397" s="52"/>
      <c r="C397" s="50"/>
      <c r="D397" s="50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</row>
    <row r="398" spans="1:20" x14ac:dyDescent="0.25">
      <c r="A398" s="46"/>
      <c r="B398" s="52"/>
      <c r="C398" s="50"/>
      <c r="D398" s="50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</row>
    <row r="399" spans="1:20" x14ac:dyDescent="0.25">
      <c r="A399" s="46"/>
      <c r="B399" s="52"/>
      <c r="C399" s="50"/>
      <c r="D399" s="50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</row>
    <row r="400" spans="1:20" x14ac:dyDescent="0.25">
      <c r="A400" s="46"/>
      <c r="B400" s="52"/>
      <c r="C400" s="50"/>
      <c r="D400" s="50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</row>
    <row r="401" spans="1:20" x14ac:dyDescent="0.25">
      <c r="A401" s="46"/>
      <c r="B401" s="52"/>
      <c r="C401" s="50"/>
      <c r="D401" s="50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</row>
    <row r="402" spans="1:20" x14ac:dyDescent="0.25">
      <c r="A402" s="46"/>
      <c r="B402" s="52"/>
      <c r="C402" s="50"/>
      <c r="D402" s="50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</row>
    <row r="403" spans="1:20" x14ac:dyDescent="0.25">
      <c r="A403" s="46"/>
      <c r="B403" s="52"/>
      <c r="C403" s="50"/>
      <c r="D403" s="50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</row>
    <row r="404" spans="1:20" x14ac:dyDescent="0.25">
      <c r="A404" s="46"/>
      <c r="B404" s="52"/>
      <c r="C404" s="50"/>
      <c r="D404" s="50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</row>
    <row r="405" spans="1:20" x14ac:dyDescent="0.25">
      <c r="A405" s="46"/>
      <c r="B405" s="52"/>
      <c r="C405" s="50"/>
      <c r="D405" s="50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</row>
    <row r="406" spans="1:20" x14ac:dyDescent="0.25">
      <c r="A406" s="46"/>
      <c r="B406" s="52"/>
      <c r="C406" s="50"/>
      <c r="D406" s="50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</row>
    <row r="407" spans="1:20" x14ac:dyDescent="0.25">
      <c r="A407" s="46"/>
      <c r="B407" s="52"/>
      <c r="C407" s="50"/>
      <c r="D407" s="50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</row>
    <row r="408" spans="1:20" x14ac:dyDescent="0.25">
      <c r="A408" s="46"/>
      <c r="B408" s="52"/>
      <c r="C408" s="50"/>
      <c r="D408" s="50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</row>
    <row r="409" spans="1:20" x14ac:dyDescent="0.25">
      <c r="A409" s="46"/>
      <c r="B409" s="52"/>
      <c r="C409" s="50"/>
      <c r="D409" s="50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</row>
    <row r="410" spans="1:20" x14ac:dyDescent="0.25">
      <c r="A410" s="46"/>
      <c r="B410" s="52"/>
      <c r="C410" s="50"/>
      <c r="D410" s="50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1:20" x14ac:dyDescent="0.25">
      <c r="A411" s="46"/>
      <c r="B411" s="52"/>
      <c r="C411" s="50"/>
      <c r="D411" s="50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</row>
    <row r="412" spans="1:20" x14ac:dyDescent="0.25">
      <c r="A412" s="46"/>
      <c r="B412" s="52"/>
      <c r="C412" s="50"/>
      <c r="D412" s="50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</row>
    <row r="413" spans="1:20" x14ac:dyDescent="0.25">
      <c r="A413" s="46"/>
      <c r="B413" s="52"/>
      <c r="C413" s="50"/>
      <c r="D413" s="50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</row>
    <row r="414" spans="1:20" x14ac:dyDescent="0.25">
      <c r="A414" s="46"/>
      <c r="B414" s="52"/>
      <c r="C414" s="50"/>
      <c r="D414" s="50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</row>
    <row r="415" spans="1:20" x14ac:dyDescent="0.25">
      <c r="A415" s="46"/>
      <c r="B415" s="52"/>
      <c r="C415" s="50"/>
      <c r="D415" s="50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</row>
    <row r="416" spans="1:20" x14ac:dyDescent="0.25">
      <c r="A416" s="46"/>
      <c r="B416" s="52"/>
      <c r="C416" s="50"/>
      <c r="D416" s="50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</row>
    <row r="417" spans="1:20" x14ac:dyDescent="0.25">
      <c r="A417" s="46"/>
      <c r="B417" s="52"/>
      <c r="C417" s="50"/>
      <c r="D417" s="50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</row>
    <row r="418" spans="1:20" x14ac:dyDescent="0.25">
      <c r="A418" s="46"/>
      <c r="B418" s="52"/>
      <c r="C418" s="50"/>
      <c r="D418" s="50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</row>
    <row r="419" spans="1:20" x14ac:dyDescent="0.25">
      <c r="A419" s="46"/>
      <c r="B419" s="52"/>
      <c r="C419" s="50"/>
      <c r="D419" s="50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</row>
    <row r="420" spans="1:20" x14ac:dyDescent="0.25">
      <c r="A420" s="46"/>
      <c r="B420" s="52"/>
      <c r="C420" s="50"/>
      <c r="D420" s="50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</row>
    <row r="421" spans="1:20" x14ac:dyDescent="0.25">
      <c r="A421" s="46"/>
      <c r="B421" s="52"/>
      <c r="C421" s="50"/>
      <c r="D421" s="50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</row>
    <row r="422" spans="1:20" x14ac:dyDescent="0.25">
      <c r="A422" s="46"/>
      <c r="B422" s="52"/>
      <c r="C422" s="50"/>
      <c r="D422" s="50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</row>
    <row r="423" spans="1:20" x14ac:dyDescent="0.25">
      <c r="A423" s="46"/>
      <c r="B423" s="52"/>
      <c r="C423" s="50"/>
      <c r="D423" s="50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</row>
    <row r="424" spans="1:20" x14ac:dyDescent="0.25">
      <c r="A424" s="46"/>
      <c r="B424" s="52"/>
      <c r="C424" s="50"/>
      <c r="D424" s="50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1:20" x14ac:dyDescent="0.25">
      <c r="A425" s="46"/>
      <c r="B425" s="52"/>
      <c r="C425" s="50"/>
      <c r="D425" s="50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</row>
    <row r="426" spans="1:20" x14ac:dyDescent="0.25">
      <c r="A426" s="46"/>
      <c r="B426" s="52"/>
      <c r="C426" s="50"/>
      <c r="D426" s="50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</row>
    <row r="427" spans="1:20" x14ac:dyDescent="0.25">
      <c r="A427" s="46"/>
      <c r="B427" s="52"/>
      <c r="C427" s="50"/>
      <c r="D427" s="50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</row>
    <row r="428" spans="1:20" x14ac:dyDescent="0.25">
      <c r="A428" s="46"/>
      <c r="B428" s="52"/>
      <c r="C428" s="50"/>
      <c r="D428" s="50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</row>
    <row r="429" spans="1:20" x14ac:dyDescent="0.25">
      <c r="A429" s="46"/>
      <c r="B429" s="52"/>
      <c r="C429" s="50"/>
      <c r="D429" s="50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</row>
    <row r="430" spans="1:20" x14ac:dyDescent="0.25">
      <c r="A430" s="46"/>
      <c r="B430" s="52"/>
      <c r="C430" s="50"/>
      <c r="D430" s="50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431" spans="1:20" x14ac:dyDescent="0.25">
      <c r="A431" s="46"/>
      <c r="B431" s="52"/>
      <c r="C431" s="50"/>
      <c r="D431" s="50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</row>
    <row r="432" spans="1:20" x14ac:dyDescent="0.25">
      <c r="A432" s="46"/>
      <c r="B432" s="52"/>
      <c r="C432" s="50"/>
      <c r="D432" s="50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</row>
    <row r="433" spans="1:20" x14ac:dyDescent="0.25">
      <c r="A433" s="46"/>
      <c r="B433" s="52"/>
      <c r="C433" s="50"/>
      <c r="D433" s="50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</row>
    <row r="434" spans="1:20" x14ac:dyDescent="0.25">
      <c r="A434" s="46"/>
      <c r="B434" s="52"/>
      <c r="C434" s="50"/>
      <c r="D434" s="50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</row>
    <row r="435" spans="1:20" x14ac:dyDescent="0.25">
      <c r="A435" s="46"/>
      <c r="B435" s="52"/>
      <c r="C435" s="50"/>
      <c r="D435" s="50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</row>
    <row r="436" spans="1:20" x14ac:dyDescent="0.25">
      <c r="A436" s="46"/>
      <c r="B436" s="52"/>
      <c r="C436" s="50"/>
      <c r="D436" s="50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</row>
    <row r="437" spans="1:20" x14ac:dyDescent="0.25">
      <c r="A437" s="46"/>
      <c r="B437" s="52"/>
      <c r="C437" s="50"/>
      <c r="D437" s="50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</row>
    <row r="438" spans="1:20" x14ac:dyDescent="0.25">
      <c r="A438" s="46"/>
      <c r="B438" s="52"/>
      <c r="C438" s="50"/>
      <c r="D438" s="50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</row>
    <row r="439" spans="1:20" x14ac:dyDescent="0.25">
      <c r="A439" s="46"/>
      <c r="B439" s="52"/>
      <c r="C439" s="50"/>
      <c r="D439" s="50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</row>
    <row r="440" spans="1:20" x14ac:dyDescent="0.25">
      <c r="A440" s="46"/>
      <c r="B440" s="52"/>
      <c r="C440" s="50"/>
      <c r="D440" s="50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</row>
    <row r="441" spans="1:20" x14ac:dyDescent="0.25">
      <c r="A441" s="46"/>
      <c r="B441" s="52"/>
      <c r="C441" s="50"/>
      <c r="D441" s="50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</row>
    <row r="442" spans="1:20" x14ac:dyDescent="0.25">
      <c r="A442" s="46"/>
      <c r="B442" s="52"/>
      <c r="C442" s="50"/>
      <c r="D442" s="50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</row>
    <row r="443" spans="1:20" x14ac:dyDescent="0.25">
      <c r="A443" s="46"/>
      <c r="B443" s="52"/>
      <c r="C443" s="50"/>
      <c r="D443" s="50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</row>
    <row r="444" spans="1:20" x14ac:dyDescent="0.25">
      <c r="A444" s="46"/>
      <c r="B444" s="52"/>
      <c r="C444" s="50"/>
      <c r="D444" s="50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</row>
    <row r="445" spans="1:20" x14ac:dyDescent="0.25">
      <c r="A445" s="46"/>
      <c r="B445" s="52"/>
      <c r="C445" s="50"/>
      <c r="D445" s="50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</row>
    <row r="446" spans="1:20" x14ac:dyDescent="0.25">
      <c r="A446" s="46"/>
      <c r="B446" s="52"/>
      <c r="C446" s="50"/>
      <c r="D446" s="50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</row>
    <row r="447" spans="1:20" x14ac:dyDescent="0.25">
      <c r="A447" s="46"/>
      <c r="B447" s="52"/>
      <c r="C447" s="50"/>
      <c r="D447" s="50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</row>
    <row r="448" spans="1:20" x14ac:dyDescent="0.25">
      <c r="A448" s="46"/>
      <c r="B448" s="52"/>
      <c r="C448" s="50"/>
      <c r="D448" s="50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</row>
    <row r="449" spans="1:20" x14ac:dyDescent="0.25">
      <c r="A449" s="46"/>
      <c r="B449" s="52"/>
      <c r="C449" s="50"/>
      <c r="D449" s="50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</row>
    <row r="450" spans="1:20" x14ac:dyDescent="0.25">
      <c r="A450" s="46"/>
      <c r="B450" s="52"/>
      <c r="C450" s="50"/>
      <c r="D450" s="50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</row>
    <row r="451" spans="1:20" x14ac:dyDescent="0.25">
      <c r="A451" s="46"/>
      <c r="B451" s="52"/>
      <c r="C451" s="50"/>
      <c r="D451" s="50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</row>
    <row r="452" spans="1:20" x14ac:dyDescent="0.25">
      <c r="A452" s="46"/>
      <c r="B452" s="52"/>
      <c r="C452" s="50"/>
      <c r="D452" s="50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</row>
    <row r="453" spans="1:20" x14ac:dyDescent="0.25">
      <c r="A453" s="46"/>
      <c r="B453" s="52"/>
      <c r="C453" s="50"/>
      <c r="D453" s="50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</row>
    <row r="454" spans="1:20" x14ac:dyDescent="0.25">
      <c r="A454" s="46"/>
      <c r="B454" s="52"/>
      <c r="C454" s="50"/>
      <c r="D454" s="50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</row>
    <row r="455" spans="1:20" x14ac:dyDescent="0.25">
      <c r="A455" s="46"/>
      <c r="B455" s="52"/>
      <c r="C455" s="50"/>
      <c r="D455" s="50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</row>
    <row r="456" spans="1:20" x14ac:dyDescent="0.25">
      <c r="A456" s="46"/>
      <c r="B456" s="52"/>
      <c r="C456" s="50"/>
      <c r="D456" s="50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</row>
    <row r="457" spans="1:20" x14ac:dyDescent="0.25">
      <c r="A457" s="46"/>
      <c r="B457" s="52"/>
      <c r="C457" s="50"/>
      <c r="D457" s="50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</row>
    <row r="458" spans="1:20" x14ac:dyDescent="0.25">
      <c r="A458" s="46"/>
      <c r="B458" s="52"/>
      <c r="C458" s="50"/>
      <c r="D458" s="50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</row>
    <row r="459" spans="1:20" x14ac:dyDescent="0.25">
      <c r="A459" s="46"/>
      <c r="B459" s="52"/>
      <c r="C459" s="50"/>
      <c r="D459" s="50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</row>
    <row r="460" spans="1:20" x14ac:dyDescent="0.25">
      <c r="A460" s="46"/>
      <c r="B460" s="52"/>
      <c r="C460" s="50"/>
      <c r="D460" s="50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</row>
    <row r="461" spans="1:20" x14ac:dyDescent="0.25">
      <c r="A461" s="46"/>
      <c r="B461" s="52"/>
      <c r="C461" s="50"/>
      <c r="D461" s="50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</row>
    <row r="462" spans="1:20" x14ac:dyDescent="0.25">
      <c r="A462" s="46"/>
      <c r="B462" s="52"/>
      <c r="C462" s="50"/>
      <c r="D462" s="50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</row>
    <row r="463" spans="1:20" x14ac:dyDescent="0.25">
      <c r="A463" s="46"/>
      <c r="B463" s="52"/>
      <c r="C463" s="50"/>
      <c r="D463" s="50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</row>
    <row r="464" spans="1:20" x14ac:dyDescent="0.25">
      <c r="A464" s="46"/>
      <c r="B464" s="52"/>
      <c r="C464" s="50"/>
      <c r="D464" s="50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</row>
    <row r="465" spans="1:20" x14ac:dyDescent="0.25">
      <c r="A465" s="46"/>
      <c r="B465" s="52"/>
      <c r="C465" s="50"/>
      <c r="D465" s="50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</row>
    <row r="466" spans="1:20" x14ac:dyDescent="0.25">
      <c r="A466" s="46"/>
      <c r="B466" s="52"/>
      <c r="C466" s="50"/>
      <c r="D466" s="50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</row>
    <row r="467" spans="1:20" x14ac:dyDescent="0.25">
      <c r="A467" s="46"/>
      <c r="B467" s="52"/>
      <c r="C467" s="50"/>
      <c r="D467" s="50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</row>
    <row r="468" spans="1:20" x14ac:dyDescent="0.25">
      <c r="A468" s="46"/>
      <c r="B468" s="52"/>
      <c r="C468" s="50"/>
      <c r="D468" s="50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</row>
    <row r="469" spans="1:20" x14ac:dyDescent="0.25">
      <c r="A469" s="46"/>
      <c r="B469" s="52"/>
      <c r="C469" s="50"/>
      <c r="D469" s="50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</row>
    <row r="470" spans="1:20" x14ac:dyDescent="0.25">
      <c r="A470" s="46"/>
      <c r="B470" s="52"/>
      <c r="C470" s="50"/>
      <c r="D470" s="50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</row>
    <row r="471" spans="1:20" x14ac:dyDescent="0.25">
      <c r="A471" s="46"/>
      <c r="B471" s="52"/>
      <c r="C471" s="50"/>
      <c r="D471" s="50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</row>
    <row r="472" spans="1:20" x14ac:dyDescent="0.25">
      <c r="A472" s="46"/>
      <c r="B472" s="52"/>
      <c r="C472" s="50"/>
      <c r="D472" s="50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</row>
    <row r="473" spans="1:20" x14ac:dyDescent="0.25">
      <c r="A473" s="46"/>
      <c r="B473" s="52"/>
      <c r="C473" s="50"/>
      <c r="D473" s="50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</row>
    <row r="474" spans="1:20" x14ac:dyDescent="0.25">
      <c r="A474" s="46"/>
      <c r="B474" s="52"/>
      <c r="C474" s="50"/>
      <c r="D474" s="50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</row>
    <row r="475" spans="1:20" x14ac:dyDescent="0.25">
      <c r="A475" s="46"/>
      <c r="B475" s="52"/>
      <c r="C475" s="50"/>
      <c r="D475" s="50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</row>
    <row r="476" spans="1:20" x14ac:dyDescent="0.25">
      <c r="A476" s="46"/>
      <c r="B476" s="52"/>
      <c r="C476" s="50"/>
      <c r="D476" s="50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</row>
    <row r="477" spans="1:20" x14ac:dyDescent="0.25">
      <c r="A477" s="46"/>
      <c r="B477" s="52"/>
      <c r="C477" s="50"/>
      <c r="D477" s="50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</row>
    <row r="478" spans="1:20" x14ac:dyDescent="0.25">
      <c r="A478" s="46"/>
      <c r="B478" s="52"/>
      <c r="C478" s="50"/>
      <c r="D478" s="50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</row>
    <row r="479" spans="1:20" x14ac:dyDescent="0.25">
      <c r="A479" s="46"/>
      <c r="B479" s="52"/>
      <c r="C479" s="50"/>
      <c r="D479" s="50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</row>
    <row r="480" spans="1:20" x14ac:dyDescent="0.25">
      <c r="A480" s="46"/>
      <c r="B480" s="52"/>
      <c r="C480" s="50"/>
      <c r="D480" s="50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</row>
    <row r="481" spans="1:20" x14ac:dyDescent="0.25">
      <c r="A481" s="46"/>
      <c r="B481" s="52"/>
      <c r="C481" s="50"/>
      <c r="D481" s="50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</row>
    <row r="482" spans="1:20" x14ac:dyDescent="0.25">
      <c r="A482" s="46"/>
      <c r="B482" s="52"/>
      <c r="C482" s="50"/>
      <c r="D482" s="50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</row>
    <row r="483" spans="1:20" x14ac:dyDescent="0.25">
      <c r="A483" s="46"/>
      <c r="B483" s="52"/>
      <c r="C483" s="50"/>
      <c r="D483" s="50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</row>
    <row r="484" spans="1:20" x14ac:dyDescent="0.25">
      <c r="A484" s="46"/>
      <c r="B484" s="52"/>
      <c r="C484" s="50"/>
      <c r="D484" s="50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</row>
    <row r="485" spans="1:20" x14ac:dyDescent="0.25">
      <c r="A485" s="46"/>
      <c r="B485" s="52"/>
      <c r="C485" s="50"/>
      <c r="D485" s="50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</row>
    <row r="486" spans="1:20" x14ac:dyDescent="0.25">
      <c r="A486" s="46"/>
      <c r="B486" s="52"/>
      <c r="C486" s="50"/>
      <c r="D486" s="50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</row>
    <row r="487" spans="1:20" x14ac:dyDescent="0.25">
      <c r="A487" s="46"/>
      <c r="B487" s="52"/>
      <c r="C487" s="50"/>
      <c r="D487" s="50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</row>
    <row r="488" spans="1:20" x14ac:dyDescent="0.25">
      <c r="A488" s="46"/>
      <c r="B488" s="52"/>
      <c r="C488" s="50"/>
      <c r="D488" s="50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</row>
    <row r="489" spans="1:20" x14ac:dyDescent="0.25">
      <c r="A489" s="46"/>
      <c r="B489" s="52"/>
      <c r="C489" s="50"/>
      <c r="D489" s="50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</row>
    <row r="490" spans="1:20" x14ac:dyDescent="0.25">
      <c r="A490" s="46"/>
      <c r="B490" s="52"/>
      <c r="C490" s="50"/>
      <c r="D490" s="50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</row>
    <row r="491" spans="1:20" x14ac:dyDescent="0.25">
      <c r="A491" s="46"/>
      <c r="B491" s="52"/>
      <c r="C491" s="50"/>
      <c r="D491" s="50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</row>
    <row r="492" spans="1:20" x14ac:dyDescent="0.25">
      <c r="A492" s="46"/>
      <c r="B492" s="52"/>
      <c r="C492" s="50"/>
      <c r="D492" s="50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</row>
    <row r="493" spans="1:20" x14ac:dyDescent="0.25">
      <c r="A493" s="46"/>
      <c r="B493" s="52"/>
      <c r="C493" s="50"/>
      <c r="D493" s="50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</row>
    <row r="494" spans="1:20" x14ac:dyDescent="0.25">
      <c r="A494" s="46"/>
      <c r="B494" s="52"/>
      <c r="C494" s="50"/>
      <c r="D494" s="50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</row>
    <row r="495" spans="1:20" x14ac:dyDescent="0.25">
      <c r="A495" s="46"/>
      <c r="B495" s="52"/>
      <c r="C495" s="50"/>
      <c r="D495" s="50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</row>
    <row r="496" spans="1:20" x14ac:dyDescent="0.25">
      <c r="A496" s="46"/>
      <c r="B496" s="52"/>
      <c r="C496" s="50"/>
      <c r="D496" s="50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</row>
    <row r="497" spans="1:20" x14ac:dyDescent="0.25">
      <c r="A497" s="46"/>
      <c r="B497" s="52"/>
      <c r="C497" s="50"/>
      <c r="D497" s="50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</row>
    <row r="498" spans="1:20" x14ac:dyDescent="0.25">
      <c r="A498" s="46"/>
      <c r="B498" s="52"/>
      <c r="C498" s="50"/>
      <c r="D498" s="50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</row>
    <row r="499" spans="1:20" x14ac:dyDescent="0.25">
      <c r="A499" s="46"/>
      <c r="B499" s="52"/>
      <c r="C499" s="50"/>
      <c r="D499" s="50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</row>
    <row r="500" spans="1:20" x14ac:dyDescent="0.25">
      <c r="A500" s="46"/>
      <c r="B500" s="52"/>
      <c r="C500" s="50"/>
      <c r="D500" s="50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</row>
    <row r="501" spans="1:20" x14ac:dyDescent="0.25">
      <c r="A501" s="46"/>
      <c r="B501" s="52"/>
      <c r="C501" s="50"/>
      <c r="D501" s="50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</row>
    <row r="502" spans="1:20" x14ac:dyDescent="0.25">
      <c r="A502" s="46"/>
      <c r="B502" s="52"/>
      <c r="C502" s="50"/>
      <c r="D502" s="50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1:20" x14ac:dyDescent="0.25">
      <c r="A503" s="46"/>
      <c r="B503" s="52"/>
      <c r="C503" s="50"/>
      <c r="D503" s="50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1:20" x14ac:dyDescent="0.25">
      <c r="A504" s="46"/>
      <c r="B504" s="52"/>
      <c r="C504" s="50"/>
      <c r="D504" s="50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1:20" x14ac:dyDescent="0.25">
      <c r="A505" s="46"/>
      <c r="B505" s="52"/>
      <c r="C505" s="50"/>
      <c r="D505" s="50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</row>
    <row r="506" spans="1:20" x14ac:dyDescent="0.25">
      <c r="A506" s="46"/>
      <c r="B506" s="52"/>
      <c r="C506" s="50"/>
      <c r="D506" s="50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</row>
    <row r="507" spans="1:20" x14ac:dyDescent="0.25">
      <c r="A507" s="46"/>
      <c r="B507" s="52"/>
      <c r="C507" s="50"/>
      <c r="D507" s="50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</row>
    <row r="508" spans="1:20" x14ac:dyDescent="0.25">
      <c r="A508" s="46"/>
      <c r="B508" s="52"/>
      <c r="C508" s="50"/>
      <c r="D508" s="50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</row>
    <row r="509" spans="1:20" x14ac:dyDescent="0.25">
      <c r="A509" s="46"/>
      <c r="B509" s="52"/>
      <c r="C509" s="50"/>
      <c r="D509" s="50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</row>
    <row r="510" spans="1:20" x14ac:dyDescent="0.25">
      <c r="A510" s="46"/>
      <c r="B510" s="52"/>
      <c r="C510" s="50"/>
      <c r="D510" s="50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1:20" x14ac:dyDescent="0.25">
      <c r="A511" s="46"/>
      <c r="B511" s="52"/>
      <c r="C511" s="50"/>
      <c r="D511" s="50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</row>
    <row r="512" spans="1:20" x14ac:dyDescent="0.25">
      <c r="A512" s="46"/>
      <c r="B512" s="52"/>
      <c r="C512" s="50"/>
      <c r="D512" s="50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</row>
    <row r="513" spans="1:20" x14ac:dyDescent="0.25">
      <c r="A513" s="46"/>
      <c r="B513" s="52"/>
      <c r="C513" s="50"/>
      <c r="D513" s="50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</row>
    <row r="514" spans="1:20" x14ac:dyDescent="0.25">
      <c r="A514" s="46"/>
      <c r="B514" s="52"/>
      <c r="C514" s="50"/>
      <c r="D514" s="50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</row>
    <row r="515" spans="1:20" x14ac:dyDescent="0.25">
      <c r="A515" s="46"/>
      <c r="B515" s="52"/>
      <c r="C515" s="50"/>
      <c r="D515" s="50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</row>
    <row r="516" spans="1:20" x14ac:dyDescent="0.25">
      <c r="A516" s="46"/>
      <c r="B516" s="52"/>
      <c r="C516" s="50"/>
      <c r="D516" s="50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spans="1:20" x14ac:dyDescent="0.25">
      <c r="A517" s="46"/>
      <c r="B517" s="52"/>
      <c r="C517" s="50"/>
      <c r="D517" s="50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</row>
    <row r="518" spans="1:20" x14ac:dyDescent="0.25">
      <c r="A518" s="46"/>
      <c r="B518" s="52"/>
      <c r="C518" s="50"/>
      <c r="D518" s="50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1:20" x14ac:dyDescent="0.25">
      <c r="A519" s="46"/>
      <c r="B519" s="52"/>
      <c r="C519" s="50"/>
      <c r="D519" s="50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</row>
    <row r="520" spans="1:20" x14ac:dyDescent="0.25">
      <c r="A520" s="46"/>
      <c r="B520" s="52"/>
      <c r="C520" s="50"/>
      <c r="D520" s="50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</row>
    <row r="521" spans="1:20" x14ac:dyDescent="0.25">
      <c r="A521" s="46"/>
      <c r="B521" s="52"/>
      <c r="C521" s="50"/>
      <c r="D521" s="50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</row>
    <row r="522" spans="1:20" x14ac:dyDescent="0.25">
      <c r="A522" s="46"/>
      <c r="B522" s="52"/>
      <c r="C522" s="50"/>
      <c r="D522" s="50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</row>
    <row r="523" spans="1:20" x14ac:dyDescent="0.25">
      <c r="A523" s="46"/>
      <c r="B523" s="52"/>
      <c r="C523" s="50"/>
      <c r="D523" s="50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</row>
    <row r="524" spans="1:20" x14ac:dyDescent="0.25">
      <c r="A524" s="46"/>
      <c r="B524" s="52"/>
      <c r="C524" s="50"/>
      <c r="D524" s="50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</row>
    <row r="525" spans="1:20" x14ac:dyDescent="0.25">
      <c r="A525" s="46"/>
      <c r="B525" s="52"/>
      <c r="C525" s="50"/>
      <c r="D525" s="50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</row>
    <row r="526" spans="1:20" x14ac:dyDescent="0.25">
      <c r="A526" s="46"/>
      <c r="B526" s="52"/>
      <c r="C526" s="50"/>
      <c r="D526" s="50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1:20" x14ac:dyDescent="0.25">
      <c r="A527" s="46"/>
      <c r="B527" s="52"/>
      <c r="C527" s="50"/>
      <c r="D527" s="50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</row>
    <row r="528" spans="1:20" x14ac:dyDescent="0.25">
      <c r="A528" s="46"/>
      <c r="B528" s="52"/>
      <c r="C528" s="50"/>
      <c r="D528" s="50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</row>
    <row r="529" spans="1:20" x14ac:dyDescent="0.25">
      <c r="A529" s="46"/>
      <c r="B529" s="52"/>
      <c r="C529" s="50"/>
      <c r="D529" s="50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</row>
    <row r="530" spans="1:20" x14ac:dyDescent="0.25">
      <c r="A530" s="46"/>
      <c r="B530" s="52"/>
      <c r="C530" s="50"/>
      <c r="D530" s="50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</row>
    <row r="531" spans="1:20" x14ac:dyDescent="0.25">
      <c r="A531" s="46"/>
      <c r="B531" s="52"/>
      <c r="C531" s="50"/>
      <c r="D531" s="50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</row>
    <row r="532" spans="1:20" x14ac:dyDescent="0.25">
      <c r="A532" s="46"/>
      <c r="B532" s="52"/>
      <c r="C532" s="50"/>
      <c r="D532" s="50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</row>
    <row r="533" spans="1:20" x14ac:dyDescent="0.25">
      <c r="A533" s="46"/>
      <c r="B533" s="52"/>
      <c r="C533" s="50"/>
      <c r="D533" s="50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</row>
    <row r="534" spans="1:20" x14ac:dyDescent="0.25">
      <c r="A534" s="46"/>
      <c r="B534" s="52"/>
      <c r="C534" s="50"/>
      <c r="D534" s="50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1:20" x14ac:dyDescent="0.25">
      <c r="A535" s="46"/>
      <c r="B535" s="52"/>
      <c r="C535" s="50"/>
      <c r="D535" s="50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</row>
    <row r="536" spans="1:20" x14ac:dyDescent="0.25">
      <c r="A536" s="46"/>
      <c r="B536" s="52"/>
      <c r="C536" s="50"/>
      <c r="D536" s="50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</row>
    <row r="537" spans="1:20" x14ac:dyDescent="0.25">
      <c r="A537" s="46"/>
      <c r="B537" s="52"/>
      <c r="C537" s="50"/>
      <c r="D537" s="50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</row>
    <row r="538" spans="1:20" x14ac:dyDescent="0.25">
      <c r="A538" s="46"/>
      <c r="B538" s="52"/>
      <c r="C538" s="50"/>
      <c r="D538" s="50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</row>
    <row r="539" spans="1:20" x14ac:dyDescent="0.25">
      <c r="A539" s="46"/>
      <c r="B539" s="52"/>
      <c r="C539" s="50"/>
      <c r="D539" s="50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</row>
    <row r="540" spans="1:20" x14ac:dyDescent="0.25">
      <c r="A540" s="46"/>
      <c r="B540" s="52"/>
      <c r="C540" s="50"/>
      <c r="D540" s="50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</row>
    <row r="541" spans="1:20" x14ac:dyDescent="0.25">
      <c r="A541" s="46"/>
      <c r="B541" s="52"/>
      <c r="C541" s="50"/>
      <c r="D541" s="50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</row>
    <row r="542" spans="1:20" x14ac:dyDescent="0.25">
      <c r="A542" s="46"/>
      <c r="B542" s="52"/>
      <c r="C542" s="50"/>
      <c r="D542" s="50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</row>
    <row r="543" spans="1:20" x14ac:dyDescent="0.25">
      <c r="A543" s="46"/>
      <c r="B543" s="52"/>
      <c r="C543" s="50"/>
      <c r="D543" s="50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</row>
    <row r="544" spans="1:20" x14ac:dyDescent="0.25">
      <c r="A544" s="46"/>
      <c r="B544" s="52"/>
      <c r="C544" s="50"/>
      <c r="D544" s="50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</row>
    <row r="545" spans="1:20" x14ac:dyDescent="0.25">
      <c r="A545" s="46"/>
      <c r="B545" s="52"/>
      <c r="C545" s="50"/>
      <c r="D545" s="50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</row>
    <row r="546" spans="1:20" x14ac:dyDescent="0.25">
      <c r="A546" s="46"/>
      <c r="B546" s="52"/>
      <c r="C546" s="50"/>
      <c r="D546" s="50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</row>
    <row r="547" spans="1:20" x14ac:dyDescent="0.25">
      <c r="A547" s="46"/>
      <c r="B547" s="52"/>
      <c r="C547" s="50"/>
      <c r="D547" s="50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</row>
    <row r="548" spans="1:20" x14ac:dyDescent="0.25">
      <c r="A548" s="46"/>
      <c r="B548" s="52"/>
      <c r="C548" s="50"/>
      <c r="D548" s="50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</row>
    <row r="549" spans="1:20" x14ac:dyDescent="0.25">
      <c r="A549" s="46"/>
      <c r="B549" s="52"/>
      <c r="C549" s="50"/>
      <c r="D549" s="50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</row>
    <row r="550" spans="1:20" x14ac:dyDescent="0.25">
      <c r="A550" s="46"/>
      <c r="B550" s="52"/>
      <c r="C550" s="50"/>
      <c r="D550" s="50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</row>
    <row r="551" spans="1:20" x14ac:dyDescent="0.25">
      <c r="A551" s="46"/>
      <c r="B551" s="52"/>
      <c r="C551" s="50"/>
      <c r="D551" s="50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</row>
    <row r="552" spans="1:20" x14ac:dyDescent="0.25">
      <c r="A552" s="46"/>
      <c r="B552" s="52"/>
      <c r="C552" s="50"/>
      <c r="D552" s="50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</row>
    <row r="553" spans="1:20" x14ac:dyDescent="0.25">
      <c r="A553" s="46"/>
      <c r="B553" s="52"/>
      <c r="C553" s="50"/>
      <c r="D553" s="50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</row>
    <row r="554" spans="1:20" x14ac:dyDescent="0.25">
      <c r="A554" s="46"/>
      <c r="B554" s="52"/>
      <c r="C554" s="50"/>
      <c r="D554" s="50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</row>
    <row r="555" spans="1:20" x14ac:dyDescent="0.25">
      <c r="A555" s="46"/>
      <c r="B555" s="52"/>
      <c r="C555" s="50"/>
      <c r="D555" s="50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</row>
    <row r="556" spans="1:20" x14ac:dyDescent="0.25">
      <c r="A556" s="46"/>
      <c r="B556" s="52"/>
      <c r="C556" s="50"/>
      <c r="D556" s="50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x14ac:dyDescent="0.25">
      <c r="A557" s="46"/>
      <c r="B557" s="52"/>
      <c r="C557" s="50"/>
      <c r="D557" s="50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</row>
    <row r="558" spans="1:20" x14ac:dyDescent="0.25">
      <c r="A558" s="46"/>
      <c r="B558" s="52"/>
      <c r="C558" s="50"/>
      <c r="D558" s="50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</row>
    <row r="559" spans="1:20" x14ac:dyDescent="0.25">
      <c r="A559" s="46"/>
      <c r="B559" s="52"/>
      <c r="C559" s="50"/>
      <c r="D559" s="50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1:20" x14ac:dyDescent="0.25">
      <c r="A560" s="46"/>
      <c r="B560" s="52"/>
      <c r="C560" s="50"/>
      <c r="D560" s="50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</row>
    <row r="561" spans="1:20" x14ac:dyDescent="0.25">
      <c r="A561" s="46"/>
      <c r="B561" s="52"/>
      <c r="C561" s="50"/>
      <c r="D561" s="50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</row>
    <row r="562" spans="1:20" x14ac:dyDescent="0.25">
      <c r="A562" s="46"/>
      <c r="B562" s="52"/>
      <c r="C562" s="50"/>
      <c r="D562" s="50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</row>
    <row r="563" spans="1:20" x14ac:dyDescent="0.25">
      <c r="A563" s="46"/>
      <c r="B563" s="52"/>
      <c r="C563" s="50"/>
      <c r="D563" s="50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</row>
    <row r="564" spans="1:20" x14ac:dyDescent="0.25">
      <c r="A564" s="46"/>
      <c r="B564" s="52"/>
      <c r="C564" s="50"/>
      <c r="D564" s="50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x14ac:dyDescent="0.25">
      <c r="A565" s="46"/>
      <c r="B565" s="52"/>
      <c r="C565" s="50"/>
      <c r="D565" s="50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</row>
    <row r="566" spans="1:20" x14ac:dyDescent="0.25">
      <c r="A566" s="46"/>
      <c r="B566" s="52"/>
      <c r="C566" s="50"/>
      <c r="D566" s="50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</row>
    <row r="567" spans="1:20" x14ac:dyDescent="0.25">
      <c r="A567" s="46"/>
      <c r="B567" s="52"/>
      <c r="C567" s="50"/>
      <c r="D567" s="50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1:20" x14ac:dyDescent="0.25">
      <c r="A568" s="46"/>
      <c r="B568" s="52"/>
      <c r="C568" s="50"/>
      <c r="D568" s="50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</row>
    <row r="569" spans="1:20" x14ac:dyDescent="0.25">
      <c r="A569" s="46"/>
      <c r="B569" s="52"/>
      <c r="C569" s="50"/>
      <c r="D569" s="50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1:20" x14ac:dyDescent="0.25">
      <c r="A570" s="46"/>
      <c r="B570" s="52"/>
      <c r="C570" s="50"/>
      <c r="D570" s="50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</row>
    <row r="571" spans="1:20" x14ac:dyDescent="0.25">
      <c r="A571" s="46"/>
      <c r="B571" s="52"/>
      <c r="C571" s="50"/>
      <c r="D571" s="50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</row>
    <row r="572" spans="1:20" x14ac:dyDescent="0.25">
      <c r="A572" s="46"/>
      <c r="B572" s="52"/>
      <c r="C572" s="50"/>
      <c r="D572" s="50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</row>
    <row r="573" spans="1:20" x14ac:dyDescent="0.25">
      <c r="A573" s="46"/>
      <c r="B573" s="52"/>
      <c r="C573" s="50"/>
      <c r="D573" s="50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</row>
    <row r="574" spans="1:20" x14ac:dyDescent="0.25">
      <c r="A574" s="46"/>
      <c r="B574" s="52"/>
      <c r="C574" s="50"/>
      <c r="D574" s="50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</row>
    <row r="575" spans="1:20" x14ac:dyDescent="0.25">
      <c r="A575" s="46"/>
      <c r="B575" s="52"/>
      <c r="C575" s="50"/>
      <c r="D575" s="50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</row>
    <row r="576" spans="1:20" x14ac:dyDescent="0.25">
      <c r="A576" s="46"/>
      <c r="B576" s="52"/>
      <c r="C576" s="50"/>
      <c r="D576" s="50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</row>
    <row r="577" spans="1:20" x14ac:dyDescent="0.25">
      <c r="A577" s="46"/>
      <c r="B577" s="52"/>
      <c r="C577" s="50"/>
      <c r="D577" s="50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</row>
    <row r="578" spans="1:20" x14ac:dyDescent="0.25">
      <c r="A578" s="46"/>
      <c r="B578" s="52"/>
      <c r="C578" s="50"/>
      <c r="D578" s="50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</row>
    <row r="579" spans="1:20" x14ac:dyDescent="0.25">
      <c r="A579" s="46"/>
      <c r="B579" s="52"/>
      <c r="C579" s="50"/>
      <c r="D579" s="50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</row>
    <row r="580" spans="1:20" x14ac:dyDescent="0.25">
      <c r="A580" s="46"/>
      <c r="B580" s="52"/>
      <c r="C580" s="50"/>
      <c r="D580" s="50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</row>
    <row r="581" spans="1:20" x14ac:dyDescent="0.25">
      <c r="A581" s="46"/>
      <c r="B581" s="52"/>
      <c r="C581" s="50"/>
      <c r="D581" s="50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</row>
    <row r="582" spans="1:20" x14ac:dyDescent="0.25">
      <c r="A582" s="46"/>
      <c r="B582" s="52"/>
      <c r="C582" s="50"/>
      <c r="D582" s="50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</row>
    <row r="583" spans="1:20" x14ac:dyDescent="0.25">
      <c r="A583" s="46"/>
      <c r="B583" s="52"/>
      <c r="C583" s="50"/>
      <c r="D583" s="50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</row>
    <row r="584" spans="1:20" x14ac:dyDescent="0.25">
      <c r="A584" s="46"/>
      <c r="B584" s="52"/>
      <c r="C584" s="50"/>
      <c r="D584" s="50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</row>
    <row r="585" spans="1:20" x14ac:dyDescent="0.25">
      <c r="A585" s="46"/>
      <c r="B585" s="52"/>
      <c r="C585" s="50"/>
      <c r="D585" s="50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</row>
    <row r="586" spans="1:20" x14ac:dyDescent="0.25">
      <c r="A586" s="46"/>
      <c r="B586" s="52"/>
      <c r="C586" s="50"/>
      <c r="D586" s="50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</row>
    <row r="587" spans="1:20" x14ac:dyDescent="0.25">
      <c r="A587" s="46"/>
      <c r="B587" s="52"/>
      <c r="C587" s="50"/>
      <c r="D587" s="50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</row>
    <row r="588" spans="1:20" x14ac:dyDescent="0.25">
      <c r="A588" s="46"/>
      <c r="B588" s="52"/>
      <c r="C588" s="50"/>
      <c r="D588" s="50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</row>
    <row r="589" spans="1:20" x14ac:dyDescent="0.25">
      <c r="A589" s="46"/>
      <c r="B589" s="52"/>
      <c r="C589" s="50"/>
      <c r="D589" s="50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</row>
    <row r="590" spans="1:20" x14ac:dyDescent="0.25">
      <c r="A590" s="46"/>
      <c r="B590" s="52"/>
      <c r="C590" s="50"/>
      <c r="D590" s="50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</row>
    <row r="591" spans="1:20" x14ac:dyDescent="0.25">
      <c r="A591" s="46"/>
      <c r="B591" s="52"/>
      <c r="C591" s="50"/>
      <c r="D591" s="50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</row>
    <row r="592" spans="1:20" x14ac:dyDescent="0.25">
      <c r="A592" s="46"/>
      <c r="B592" s="52"/>
      <c r="C592" s="50"/>
      <c r="D592" s="50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</row>
    <row r="593" spans="1:20" x14ac:dyDescent="0.25">
      <c r="A593" s="46"/>
      <c r="B593" s="52"/>
      <c r="C593" s="50"/>
      <c r="D593" s="50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</row>
    <row r="594" spans="1:20" x14ac:dyDescent="0.25">
      <c r="A594" s="46"/>
      <c r="B594" s="52"/>
      <c r="C594" s="50"/>
      <c r="D594" s="50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</row>
    <row r="595" spans="1:20" x14ac:dyDescent="0.25">
      <c r="A595" s="46"/>
      <c r="B595" s="52"/>
      <c r="C595" s="50"/>
      <c r="D595" s="50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</row>
    <row r="596" spans="1:20" x14ac:dyDescent="0.25">
      <c r="A596" s="46"/>
      <c r="B596" s="52"/>
      <c r="C596" s="50"/>
      <c r="D596" s="50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</row>
    <row r="597" spans="1:20" x14ac:dyDescent="0.25">
      <c r="A597" s="46"/>
      <c r="B597" s="52"/>
      <c r="C597" s="50"/>
      <c r="D597" s="50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</row>
    <row r="598" spans="1:20" x14ac:dyDescent="0.25">
      <c r="A598" s="46"/>
      <c r="B598" s="52"/>
      <c r="C598" s="50"/>
      <c r="D598" s="50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</row>
    <row r="599" spans="1:20" x14ac:dyDescent="0.25">
      <c r="A599" s="46"/>
      <c r="B599" s="52"/>
      <c r="C599" s="50"/>
      <c r="D599" s="50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</row>
    <row r="600" spans="1:20" x14ac:dyDescent="0.25">
      <c r="A600" s="46"/>
      <c r="B600" s="52"/>
      <c r="C600" s="50"/>
      <c r="D600" s="50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</row>
    <row r="601" spans="1:20" x14ac:dyDescent="0.25">
      <c r="A601" s="46"/>
      <c r="B601" s="52"/>
      <c r="C601" s="50"/>
      <c r="D601" s="50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</row>
    <row r="602" spans="1:20" x14ac:dyDescent="0.25">
      <c r="A602" s="46"/>
      <c r="B602" s="52"/>
      <c r="C602" s="50"/>
      <c r="D602" s="50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</row>
    <row r="603" spans="1:20" x14ac:dyDescent="0.25">
      <c r="A603" s="46"/>
      <c r="B603" s="52"/>
      <c r="C603" s="50"/>
      <c r="D603" s="50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</row>
    <row r="604" spans="1:20" x14ac:dyDescent="0.25">
      <c r="A604" s="46"/>
      <c r="B604" s="52"/>
      <c r="C604" s="50"/>
      <c r="D604" s="50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</row>
    <row r="605" spans="1:20" x14ac:dyDescent="0.25">
      <c r="A605" s="46"/>
      <c r="B605" s="52"/>
      <c r="C605" s="50"/>
      <c r="D605" s="50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</row>
    <row r="606" spans="1:20" x14ac:dyDescent="0.25">
      <c r="A606" s="46"/>
      <c r="B606" s="52"/>
      <c r="C606" s="50"/>
      <c r="D606" s="50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</row>
    <row r="607" spans="1:20" x14ac:dyDescent="0.25">
      <c r="A607" s="46"/>
      <c r="B607" s="52"/>
      <c r="C607" s="50"/>
      <c r="D607" s="50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</row>
    <row r="608" spans="1:20" x14ac:dyDescent="0.25">
      <c r="A608" s="46"/>
      <c r="B608" s="52"/>
      <c r="C608" s="50"/>
      <c r="D608" s="50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</row>
    <row r="609" spans="1:20" x14ac:dyDescent="0.25">
      <c r="A609" s="46"/>
      <c r="B609" s="52"/>
      <c r="C609" s="50"/>
      <c r="D609" s="50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</row>
    <row r="610" spans="1:20" x14ac:dyDescent="0.25">
      <c r="A610" s="46"/>
      <c r="B610" s="52"/>
      <c r="C610" s="50"/>
      <c r="D610" s="50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</row>
    <row r="611" spans="1:20" x14ac:dyDescent="0.25">
      <c r="A611" s="46"/>
      <c r="B611" s="52"/>
      <c r="C611" s="50"/>
      <c r="D611" s="50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</row>
    <row r="612" spans="1:20" x14ac:dyDescent="0.25">
      <c r="A612" s="46"/>
      <c r="B612" s="52"/>
      <c r="C612" s="50"/>
      <c r="D612" s="50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</row>
    <row r="613" spans="1:20" x14ac:dyDescent="0.25">
      <c r="A613" s="46"/>
      <c r="B613" s="52"/>
      <c r="C613" s="50"/>
      <c r="D613" s="50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</row>
    <row r="614" spans="1:20" x14ac:dyDescent="0.25">
      <c r="A614" s="46"/>
      <c r="B614" s="52"/>
      <c r="C614" s="50"/>
      <c r="D614" s="50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</row>
    <row r="615" spans="1:20" x14ac:dyDescent="0.25">
      <c r="A615" s="46"/>
      <c r="B615" s="52"/>
      <c r="C615" s="50"/>
      <c r="D615" s="50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</row>
    <row r="616" spans="1:20" x14ac:dyDescent="0.25">
      <c r="A616" s="46"/>
      <c r="B616" s="52"/>
      <c r="C616" s="50"/>
      <c r="D616" s="50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</row>
    <row r="617" spans="1:20" x14ac:dyDescent="0.25">
      <c r="A617" s="46"/>
      <c r="B617" s="52"/>
      <c r="C617" s="50"/>
      <c r="D617" s="50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</row>
    <row r="618" spans="1:20" x14ac:dyDescent="0.25">
      <c r="A618" s="46"/>
      <c r="B618" s="52"/>
      <c r="C618" s="50"/>
      <c r="D618" s="50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</row>
    <row r="619" spans="1:20" x14ac:dyDescent="0.25">
      <c r="A619" s="46"/>
      <c r="B619" s="52"/>
      <c r="C619" s="50"/>
      <c r="D619" s="50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</row>
    <row r="620" spans="1:20" x14ac:dyDescent="0.25">
      <c r="A620" s="46"/>
      <c r="B620" s="52"/>
      <c r="C620" s="50"/>
      <c r="D620" s="50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</row>
    <row r="621" spans="1:20" x14ac:dyDescent="0.25">
      <c r="A621" s="46"/>
      <c r="B621" s="52"/>
      <c r="C621" s="50"/>
      <c r="D621" s="50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</row>
    <row r="622" spans="1:20" x14ac:dyDescent="0.25">
      <c r="A622" s="46"/>
      <c r="B622" s="52"/>
      <c r="C622" s="50"/>
      <c r="D622" s="50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</row>
    <row r="623" spans="1:20" x14ac:dyDescent="0.25">
      <c r="A623" s="46"/>
      <c r="B623" s="52"/>
      <c r="C623" s="50"/>
      <c r="D623" s="50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</row>
    <row r="624" spans="1:20" x14ac:dyDescent="0.25">
      <c r="A624" s="46"/>
      <c r="B624" s="52"/>
      <c r="C624" s="50"/>
      <c r="D624" s="50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</row>
    <row r="625" spans="1:20" x14ac:dyDescent="0.25">
      <c r="A625" s="46"/>
      <c r="B625" s="52"/>
      <c r="C625" s="50"/>
      <c r="D625" s="50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</row>
    <row r="626" spans="1:20" x14ac:dyDescent="0.25">
      <c r="A626" s="46"/>
      <c r="B626" s="52"/>
      <c r="C626" s="50"/>
      <c r="D626" s="50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</row>
    <row r="627" spans="1:20" x14ac:dyDescent="0.25">
      <c r="A627" s="46"/>
      <c r="B627" s="52"/>
      <c r="C627" s="50"/>
      <c r="D627" s="50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</row>
    <row r="628" spans="1:20" x14ac:dyDescent="0.25">
      <c r="A628" s="46"/>
      <c r="B628" s="52"/>
      <c r="C628" s="50"/>
      <c r="D628" s="50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</row>
    <row r="629" spans="1:20" x14ac:dyDescent="0.25">
      <c r="A629" s="46"/>
      <c r="B629" s="52"/>
      <c r="C629" s="50"/>
      <c r="D629" s="50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</row>
    <row r="630" spans="1:20" x14ac:dyDescent="0.25">
      <c r="A630" s="46"/>
      <c r="B630" s="52"/>
      <c r="C630" s="50"/>
      <c r="D630" s="50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</row>
    <row r="631" spans="1:20" x14ac:dyDescent="0.25">
      <c r="A631" s="46"/>
      <c r="B631" s="52"/>
      <c r="C631" s="50"/>
      <c r="D631" s="50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</row>
    <row r="632" spans="1:20" x14ac:dyDescent="0.25">
      <c r="A632" s="46"/>
      <c r="B632" s="52"/>
      <c r="C632" s="50"/>
      <c r="D632" s="50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</row>
    <row r="633" spans="1:20" x14ac:dyDescent="0.25">
      <c r="A633" s="46"/>
      <c r="B633" s="52"/>
      <c r="C633" s="50"/>
      <c r="D633" s="50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</row>
    <row r="634" spans="1:20" x14ac:dyDescent="0.25">
      <c r="A634" s="46"/>
      <c r="B634" s="52"/>
      <c r="C634" s="50"/>
      <c r="D634" s="50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</row>
    <row r="635" spans="1:20" x14ac:dyDescent="0.25">
      <c r="A635" s="46"/>
      <c r="B635" s="52"/>
      <c r="C635" s="50"/>
      <c r="D635" s="50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</row>
    <row r="636" spans="1:20" x14ac:dyDescent="0.25">
      <c r="A636" s="46"/>
      <c r="B636" s="52"/>
      <c r="C636" s="50"/>
      <c r="D636" s="50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</row>
    <row r="637" spans="1:20" x14ac:dyDescent="0.25">
      <c r="A637" s="46"/>
      <c r="B637" s="52"/>
      <c r="C637" s="50"/>
      <c r="D637" s="50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</row>
    <row r="638" spans="1:20" x14ac:dyDescent="0.25">
      <c r="A638" s="46"/>
      <c r="B638" s="52"/>
      <c r="C638" s="50"/>
      <c r="D638" s="50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</row>
    <row r="639" spans="1:20" x14ac:dyDescent="0.25">
      <c r="A639" s="46"/>
      <c r="B639" s="52"/>
      <c r="C639" s="50"/>
      <c r="D639" s="50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</row>
    <row r="640" spans="1:20" x14ac:dyDescent="0.25">
      <c r="A640" s="46"/>
      <c r="B640" s="52"/>
      <c r="C640" s="50"/>
      <c r="D640" s="50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</row>
    <row r="641" spans="1:20" x14ac:dyDescent="0.25">
      <c r="A641" s="46"/>
      <c r="B641" s="52"/>
      <c r="C641" s="50"/>
      <c r="D641" s="50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</row>
    <row r="642" spans="1:20" x14ac:dyDescent="0.25">
      <c r="A642" s="46"/>
      <c r="B642" s="52"/>
      <c r="C642" s="50"/>
      <c r="D642" s="50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</row>
    <row r="643" spans="1:20" x14ac:dyDescent="0.25">
      <c r="A643" s="46"/>
      <c r="B643" s="52"/>
      <c r="C643" s="50"/>
      <c r="D643" s="50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</row>
    <row r="644" spans="1:20" x14ac:dyDescent="0.25">
      <c r="A644" s="46"/>
      <c r="B644" s="52"/>
      <c r="C644" s="50"/>
      <c r="D644" s="50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</row>
    <row r="645" spans="1:20" x14ac:dyDescent="0.25">
      <c r="A645" s="46"/>
      <c r="B645" s="52"/>
      <c r="C645" s="50"/>
      <c r="D645" s="50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</row>
    <row r="646" spans="1:20" x14ac:dyDescent="0.25">
      <c r="A646" s="46"/>
      <c r="B646" s="52"/>
      <c r="C646" s="50"/>
      <c r="D646" s="50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</row>
    <row r="647" spans="1:20" x14ac:dyDescent="0.25">
      <c r="A647" s="46"/>
      <c r="B647" s="52"/>
      <c r="C647" s="50"/>
      <c r="D647" s="50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</row>
    <row r="648" spans="1:20" x14ac:dyDescent="0.25">
      <c r="A648" s="46"/>
      <c r="B648" s="52"/>
      <c r="C648" s="50"/>
      <c r="D648" s="50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</row>
    <row r="649" spans="1:20" x14ac:dyDescent="0.25">
      <c r="A649" s="46"/>
      <c r="B649" s="52"/>
      <c r="C649" s="50"/>
      <c r="D649" s="50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</row>
    <row r="650" spans="1:20" x14ac:dyDescent="0.25">
      <c r="A650" s="46"/>
      <c r="B650" s="52"/>
      <c r="C650" s="50"/>
      <c r="D650" s="50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</row>
    <row r="651" spans="1:20" x14ac:dyDescent="0.25">
      <c r="A651" s="46"/>
      <c r="B651" s="52"/>
      <c r="C651" s="50"/>
      <c r="D651" s="50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</row>
    <row r="652" spans="1:20" x14ac:dyDescent="0.25">
      <c r="A652" s="46"/>
      <c r="B652" s="52"/>
      <c r="C652" s="50"/>
      <c r="D652" s="50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</row>
    <row r="653" spans="1:20" x14ac:dyDescent="0.25">
      <c r="A653" s="46"/>
      <c r="B653" s="52"/>
      <c r="C653" s="50"/>
      <c r="D653" s="50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</row>
    <row r="654" spans="1:20" x14ac:dyDescent="0.25">
      <c r="A654" s="46"/>
      <c r="B654" s="52"/>
      <c r="C654" s="50"/>
      <c r="D654" s="50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</row>
    <row r="655" spans="1:20" x14ac:dyDescent="0.25">
      <c r="A655" s="46"/>
      <c r="B655" s="52"/>
      <c r="C655" s="50"/>
      <c r="D655" s="50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</row>
    <row r="656" spans="1:20" x14ac:dyDescent="0.25">
      <c r="A656" s="46"/>
      <c r="B656" s="52"/>
      <c r="C656" s="50"/>
      <c r="D656" s="50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</row>
    <row r="657" spans="1:20" x14ac:dyDescent="0.25">
      <c r="A657" s="46"/>
      <c r="B657" s="52"/>
      <c r="C657" s="50"/>
      <c r="D657" s="50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</row>
    <row r="658" spans="1:20" x14ac:dyDescent="0.25">
      <c r="A658" s="46"/>
      <c r="B658" s="52"/>
      <c r="C658" s="50"/>
      <c r="D658" s="50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</row>
    <row r="659" spans="1:20" x14ac:dyDescent="0.25">
      <c r="A659" s="46"/>
      <c r="B659" s="52"/>
      <c r="C659" s="50"/>
      <c r="D659" s="50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</row>
    <row r="660" spans="1:20" x14ac:dyDescent="0.25">
      <c r="A660" s="46"/>
      <c r="B660" s="52"/>
      <c r="C660" s="50"/>
      <c r="D660" s="50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</row>
    <row r="661" spans="1:20" x14ac:dyDescent="0.25">
      <c r="A661" s="46"/>
      <c r="B661" s="52"/>
      <c r="C661" s="50"/>
      <c r="D661" s="50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</row>
    <row r="662" spans="1:20" x14ac:dyDescent="0.25">
      <c r="A662" s="46"/>
      <c r="B662" s="52"/>
      <c r="C662" s="50"/>
      <c r="D662" s="50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</row>
    <row r="663" spans="1:20" x14ac:dyDescent="0.25">
      <c r="A663" s="46"/>
      <c r="B663" s="52"/>
      <c r="C663" s="50"/>
      <c r="D663" s="50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</row>
    <row r="664" spans="1:20" x14ac:dyDescent="0.25">
      <c r="A664" s="46"/>
      <c r="B664" s="52"/>
      <c r="C664" s="50"/>
      <c r="D664" s="50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</row>
    <row r="665" spans="1:20" x14ac:dyDescent="0.25">
      <c r="A665" s="46"/>
      <c r="B665" s="52"/>
      <c r="C665" s="50"/>
      <c r="D665" s="50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</row>
    <row r="666" spans="1:20" x14ac:dyDescent="0.25">
      <c r="A666" s="46"/>
      <c r="B666" s="52"/>
      <c r="C666" s="50"/>
      <c r="D666" s="50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</row>
    <row r="667" spans="1:20" x14ac:dyDescent="0.25">
      <c r="A667" s="46"/>
      <c r="B667" s="52"/>
      <c r="C667" s="50"/>
      <c r="D667" s="50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</row>
    <row r="668" spans="1:20" x14ac:dyDescent="0.25">
      <c r="A668" s="46"/>
      <c r="B668" s="52"/>
      <c r="C668" s="50"/>
      <c r="D668" s="50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</row>
    <row r="669" spans="1:20" x14ac:dyDescent="0.25">
      <c r="A669" s="46"/>
      <c r="B669" s="52"/>
      <c r="C669" s="50"/>
      <c r="D669" s="50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</row>
    <row r="670" spans="1:20" x14ac:dyDescent="0.25">
      <c r="A670" s="46"/>
      <c r="B670" s="52"/>
      <c r="C670" s="50"/>
      <c r="D670" s="50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</row>
    <row r="671" spans="1:20" x14ac:dyDescent="0.25">
      <c r="A671" s="46"/>
      <c r="B671" s="52"/>
      <c r="C671" s="50"/>
      <c r="D671" s="50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</row>
    <row r="672" spans="1:20" x14ac:dyDescent="0.25">
      <c r="A672" s="46"/>
      <c r="B672" s="52"/>
      <c r="C672" s="50"/>
      <c r="D672" s="50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</row>
    <row r="673" spans="1:20" x14ac:dyDescent="0.25">
      <c r="A673" s="46"/>
      <c r="B673" s="52"/>
      <c r="C673" s="50"/>
      <c r="D673" s="50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</row>
    <row r="674" spans="1:20" x14ac:dyDescent="0.25">
      <c r="A674" s="46"/>
      <c r="B674" s="52"/>
      <c r="C674" s="50"/>
      <c r="D674" s="50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</row>
    <row r="675" spans="1:20" x14ac:dyDescent="0.25">
      <c r="A675" s="46"/>
      <c r="B675" s="52"/>
      <c r="C675" s="50"/>
      <c r="D675" s="50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</row>
    <row r="676" spans="1:20" x14ac:dyDescent="0.25">
      <c r="A676" s="46"/>
      <c r="B676" s="52"/>
      <c r="C676" s="50"/>
      <c r="D676" s="50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</row>
    <row r="677" spans="1:20" x14ac:dyDescent="0.25">
      <c r="A677" s="46"/>
      <c r="B677" s="52"/>
      <c r="C677" s="50"/>
      <c r="D677" s="50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</row>
    <row r="678" spans="1:20" x14ac:dyDescent="0.25">
      <c r="A678" s="46"/>
      <c r="B678" s="52"/>
      <c r="C678" s="50"/>
      <c r="D678" s="50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</row>
    <row r="679" spans="1:20" x14ac:dyDescent="0.25">
      <c r="A679" s="46"/>
      <c r="B679" s="52"/>
      <c r="C679" s="50"/>
      <c r="D679" s="50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</row>
    <row r="680" spans="1:20" x14ac:dyDescent="0.25">
      <c r="A680" s="46"/>
      <c r="B680" s="52"/>
      <c r="C680" s="50"/>
      <c r="D680" s="50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</row>
    <row r="681" spans="1:20" x14ac:dyDescent="0.25">
      <c r="A681" s="46"/>
      <c r="B681" s="52"/>
      <c r="C681" s="50"/>
      <c r="D681" s="50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</row>
    <row r="682" spans="1:20" x14ac:dyDescent="0.25">
      <c r="A682" s="46"/>
      <c r="B682" s="52"/>
      <c r="C682" s="50"/>
      <c r="D682" s="50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</row>
    <row r="683" spans="1:20" x14ac:dyDescent="0.25">
      <c r="A683" s="46"/>
      <c r="B683" s="52"/>
      <c r="C683" s="50"/>
      <c r="D683" s="50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</row>
    <row r="684" spans="1:20" x14ac:dyDescent="0.25">
      <c r="A684" s="46"/>
      <c r="B684" s="52"/>
      <c r="C684" s="50"/>
      <c r="D684" s="50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</row>
    <row r="685" spans="1:20" x14ac:dyDescent="0.25">
      <c r="A685" s="46"/>
      <c r="B685" s="52"/>
      <c r="C685" s="50"/>
      <c r="D685" s="50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</row>
    <row r="686" spans="1:20" x14ac:dyDescent="0.25">
      <c r="A686" s="46"/>
      <c r="B686" s="52"/>
      <c r="C686" s="50"/>
      <c r="D686" s="50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</row>
    <row r="687" spans="1:20" x14ac:dyDescent="0.25">
      <c r="A687" s="46"/>
      <c r="B687" s="52"/>
      <c r="C687" s="50"/>
      <c r="D687" s="50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</row>
    <row r="688" spans="1:20" x14ac:dyDescent="0.25">
      <c r="A688" s="46"/>
      <c r="B688" s="52"/>
      <c r="C688" s="50"/>
      <c r="D688" s="50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</row>
    <row r="689" spans="1:20" x14ac:dyDescent="0.25">
      <c r="A689" s="46"/>
      <c r="B689" s="52"/>
      <c r="C689" s="50"/>
      <c r="D689" s="50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</row>
    <row r="690" spans="1:20" x14ac:dyDescent="0.25">
      <c r="A690" s="46"/>
      <c r="B690" s="52"/>
      <c r="C690" s="50"/>
      <c r="D690" s="50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</row>
    <row r="691" spans="1:20" x14ac:dyDescent="0.25">
      <c r="A691" s="46"/>
      <c r="B691" s="52"/>
      <c r="C691" s="50"/>
      <c r="D691" s="50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</row>
    <row r="692" spans="1:20" x14ac:dyDescent="0.25">
      <c r="A692" s="46"/>
      <c r="B692" s="52"/>
      <c r="C692" s="50"/>
      <c r="D692" s="50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</row>
    <row r="693" spans="1:20" x14ac:dyDescent="0.25">
      <c r="A693" s="46"/>
      <c r="B693" s="52"/>
      <c r="C693" s="50"/>
      <c r="D693" s="50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</row>
    <row r="694" spans="1:20" x14ac:dyDescent="0.25">
      <c r="A694" s="46"/>
      <c r="B694" s="52"/>
      <c r="C694" s="50"/>
      <c r="D694" s="50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</row>
    <row r="695" spans="1:20" x14ac:dyDescent="0.25">
      <c r="A695" s="46"/>
      <c r="B695" s="52"/>
      <c r="C695" s="50"/>
      <c r="D695" s="50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</row>
    <row r="696" spans="1:20" x14ac:dyDescent="0.25">
      <c r="A696" s="46"/>
      <c r="B696" s="52"/>
      <c r="C696" s="50"/>
      <c r="D696" s="50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</row>
    <row r="697" spans="1:20" x14ac:dyDescent="0.25">
      <c r="A697" s="46"/>
      <c r="B697" s="52"/>
      <c r="C697" s="50"/>
      <c r="D697" s="50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</row>
    <row r="698" spans="1:20" x14ac:dyDescent="0.25">
      <c r="A698" s="46"/>
      <c r="B698" s="52"/>
      <c r="C698" s="50"/>
      <c r="D698" s="50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</row>
    <row r="699" spans="1:20" x14ac:dyDescent="0.25">
      <c r="A699" s="46"/>
      <c r="B699" s="52"/>
      <c r="C699" s="50"/>
      <c r="D699" s="50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</row>
    <row r="700" spans="1:20" x14ac:dyDescent="0.25">
      <c r="A700" s="46"/>
      <c r="B700" s="52"/>
      <c r="C700" s="50"/>
      <c r="D700" s="50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</row>
    <row r="701" spans="1:20" x14ac:dyDescent="0.25">
      <c r="A701" s="46"/>
      <c r="B701" s="52"/>
      <c r="C701" s="50"/>
      <c r="D701" s="50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</row>
    <row r="702" spans="1:20" x14ac:dyDescent="0.25">
      <c r="A702" s="46"/>
      <c r="B702" s="52"/>
      <c r="C702" s="50"/>
      <c r="D702" s="50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</row>
    <row r="703" spans="1:20" x14ac:dyDescent="0.25">
      <c r="A703" s="46"/>
      <c r="B703" s="52"/>
      <c r="C703" s="50"/>
      <c r="D703" s="50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</row>
    <row r="704" spans="1:20" x14ac:dyDescent="0.25">
      <c r="A704" s="46"/>
      <c r="B704" s="52"/>
      <c r="C704" s="50"/>
      <c r="D704" s="50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</row>
    <row r="705" spans="1:20" x14ac:dyDescent="0.25">
      <c r="A705" s="46"/>
      <c r="B705" s="52"/>
      <c r="C705" s="50"/>
      <c r="D705" s="50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</row>
    <row r="706" spans="1:20" x14ac:dyDescent="0.25">
      <c r="A706" s="46"/>
      <c r="B706" s="52"/>
      <c r="C706" s="50"/>
      <c r="D706" s="50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</row>
    <row r="707" spans="1:20" x14ac:dyDescent="0.25">
      <c r="A707" s="46"/>
      <c r="B707" s="52"/>
      <c r="C707" s="50"/>
      <c r="D707" s="50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</row>
    <row r="708" spans="1:20" x14ac:dyDescent="0.25">
      <c r="A708" s="46"/>
      <c r="B708" s="52"/>
      <c r="C708" s="50"/>
      <c r="D708" s="50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</row>
    <row r="709" spans="1:20" x14ac:dyDescent="0.25">
      <c r="A709" s="46"/>
      <c r="B709" s="52"/>
      <c r="C709" s="50"/>
      <c r="D709" s="50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</row>
    <row r="710" spans="1:20" x14ac:dyDescent="0.25">
      <c r="A710" s="46"/>
      <c r="B710" s="52"/>
      <c r="C710" s="50"/>
      <c r="D710" s="50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</row>
    <row r="711" spans="1:20" x14ac:dyDescent="0.25">
      <c r="A711" s="46"/>
      <c r="B711" s="52"/>
      <c r="C711" s="50"/>
      <c r="D711" s="50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</row>
    <row r="712" spans="1:20" x14ac:dyDescent="0.25">
      <c r="A712" s="46"/>
      <c r="B712" s="52"/>
      <c r="C712" s="50"/>
      <c r="D712" s="50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</row>
    <row r="713" spans="1:20" x14ac:dyDescent="0.25">
      <c r="A713" s="46"/>
      <c r="B713" s="52"/>
      <c r="C713" s="50"/>
      <c r="D713" s="50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</row>
    <row r="714" spans="1:20" x14ac:dyDescent="0.25">
      <c r="A714" s="46"/>
      <c r="B714" s="52"/>
      <c r="C714" s="50"/>
      <c r="D714" s="50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</row>
    <row r="715" spans="1:20" x14ac:dyDescent="0.25">
      <c r="A715" s="46"/>
      <c r="B715" s="52"/>
      <c r="C715" s="50"/>
      <c r="D715" s="50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</row>
    <row r="716" spans="1:20" x14ac:dyDescent="0.25">
      <c r="A716" s="46"/>
      <c r="B716" s="52"/>
      <c r="C716" s="50"/>
      <c r="D716" s="50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</row>
    <row r="717" spans="1:20" x14ac:dyDescent="0.25">
      <c r="A717" s="46"/>
      <c r="B717" s="52"/>
      <c r="C717" s="50"/>
      <c r="D717" s="50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</row>
    <row r="718" spans="1:20" x14ac:dyDescent="0.25">
      <c r="A718" s="46"/>
      <c r="B718" s="52"/>
      <c r="C718" s="50"/>
      <c r="D718" s="50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</row>
    <row r="719" spans="1:20" x14ac:dyDescent="0.25">
      <c r="A719" s="46"/>
      <c r="B719" s="52"/>
      <c r="C719" s="50"/>
      <c r="D719" s="50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</row>
    <row r="720" spans="1:20" x14ac:dyDescent="0.25">
      <c r="A720" s="46"/>
      <c r="B720" s="52"/>
      <c r="C720" s="50"/>
      <c r="D720" s="50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</row>
    <row r="721" spans="1:20" x14ac:dyDescent="0.25">
      <c r="A721" s="46"/>
      <c r="B721" s="52"/>
      <c r="C721" s="50"/>
      <c r="D721" s="50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</row>
    <row r="722" spans="1:20" x14ac:dyDescent="0.25">
      <c r="A722" s="46"/>
      <c r="B722" s="52"/>
      <c r="C722" s="50"/>
      <c r="D722" s="50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</row>
    <row r="723" spans="1:20" x14ac:dyDescent="0.25">
      <c r="A723" s="46"/>
      <c r="B723" s="52"/>
      <c r="C723" s="50"/>
      <c r="D723" s="50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</row>
    <row r="724" spans="1:20" x14ac:dyDescent="0.25">
      <c r="A724" s="46"/>
      <c r="B724" s="52"/>
      <c r="C724" s="50"/>
      <c r="D724" s="50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</row>
    <row r="725" spans="1:20" x14ac:dyDescent="0.25">
      <c r="A725" s="46"/>
      <c r="B725" s="52"/>
      <c r="C725" s="50"/>
      <c r="D725" s="50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</row>
    <row r="726" spans="1:20" x14ac:dyDescent="0.25">
      <c r="A726" s="46"/>
      <c r="B726" s="52"/>
      <c r="C726" s="50"/>
      <c r="D726" s="50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</row>
    <row r="727" spans="1:20" x14ac:dyDescent="0.25">
      <c r="A727" s="46"/>
      <c r="B727" s="52"/>
      <c r="C727" s="50"/>
      <c r="D727" s="50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</row>
    <row r="728" spans="1:20" x14ac:dyDescent="0.25">
      <c r="A728" s="46"/>
      <c r="B728" s="52"/>
      <c r="C728" s="50"/>
      <c r="D728" s="50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</row>
    <row r="729" spans="1:20" x14ac:dyDescent="0.25">
      <c r="A729" s="46"/>
      <c r="B729" s="52"/>
      <c r="C729" s="50"/>
      <c r="D729" s="50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</row>
    <row r="730" spans="1:20" x14ac:dyDescent="0.25">
      <c r="A730" s="46"/>
      <c r="B730" s="52"/>
      <c r="C730" s="50"/>
      <c r="D730" s="50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</row>
    <row r="731" spans="1:20" x14ac:dyDescent="0.25">
      <c r="A731" s="46"/>
      <c r="B731" s="52"/>
      <c r="C731" s="50"/>
      <c r="D731" s="50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</row>
    <row r="732" spans="1:20" x14ac:dyDescent="0.25">
      <c r="A732" s="46"/>
      <c r="B732" s="52"/>
      <c r="C732" s="50"/>
      <c r="D732" s="50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</row>
    <row r="733" spans="1:20" x14ac:dyDescent="0.25">
      <c r="A733" s="46"/>
      <c r="B733" s="52"/>
      <c r="C733" s="50"/>
      <c r="D733" s="50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</row>
    <row r="734" spans="1:20" x14ac:dyDescent="0.25">
      <c r="A734" s="46"/>
      <c r="B734" s="52"/>
      <c r="C734" s="50"/>
      <c r="D734" s="50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</row>
    <row r="735" spans="1:20" x14ac:dyDescent="0.25">
      <c r="A735" s="46"/>
      <c r="B735" s="52"/>
      <c r="C735" s="50"/>
      <c r="D735" s="50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</row>
    <row r="736" spans="1:20" x14ac:dyDescent="0.25">
      <c r="A736" s="46"/>
      <c r="B736" s="52"/>
      <c r="C736" s="50"/>
      <c r="D736" s="50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</row>
    <row r="737" spans="1:20" x14ac:dyDescent="0.25">
      <c r="A737" s="46"/>
      <c r="B737" s="52"/>
      <c r="C737" s="50"/>
      <c r="D737" s="50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</row>
    <row r="738" spans="1:20" x14ac:dyDescent="0.25">
      <c r="A738" s="46"/>
      <c r="B738" s="52"/>
      <c r="C738" s="50"/>
      <c r="D738" s="50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</row>
    <row r="739" spans="1:20" x14ac:dyDescent="0.25">
      <c r="A739" s="46"/>
      <c r="B739" s="52"/>
      <c r="C739" s="50"/>
      <c r="D739" s="50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</row>
    <row r="740" spans="1:20" x14ac:dyDescent="0.25">
      <c r="A740" s="46"/>
      <c r="B740" s="52"/>
      <c r="C740" s="50"/>
      <c r="D740" s="50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</row>
    <row r="741" spans="1:20" x14ac:dyDescent="0.25">
      <c r="A741" s="46"/>
      <c r="B741" s="52"/>
      <c r="C741" s="50"/>
      <c r="D741" s="50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</row>
    <row r="742" spans="1:20" x14ac:dyDescent="0.25">
      <c r="A742" s="46"/>
      <c r="B742" s="52"/>
      <c r="C742" s="50"/>
      <c r="D742" s="50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</row>
    <row r="743" spans="1:20" x14ac:dyDescent="0.25">
      <c r="A743" s="46"/>
      <c r="B743" s="52"/>
      <c r="C743" s="50"/>
      <c r="D743" s="50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</row>
    <row r="744" spans="1:20" x14ac:dyDescent="0.25">
      <c r="A744" s="46"/>
      <c r="B744" s="52"/>
      <c r="C744" s="50"/>
      <c r="D744" s="50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</row>
    <row r="745" spans="1:20" x14ac:dyDescent="0.25">
      <c r="A745" s="46"/>
      <c r="B745" s="52"/>
      <c r="C745" s="50"/>
      <c r="D745" s="50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</row>
    <row r="746" spans="1:20" x14ac:dyDescent="0.25">
      <c r="A746" s="46"/>
      <c r="B746" s="52"/>
      <c r="C746" s="50"/>
      <c r="D746" s="50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</row>
    <row r="747" spans="1:20" x14ac:dyDescent="0.25">
      <c r="A747" s="46"/>
      <c r="B747" s="52"/>
      <c r="C747" s="50"/>
      <c r="D747" s="50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</row>
    <row r="748" spans="1:20" x14ac:dyDescent="0.25">
      <c r="A748" s="46"/>
      <c r="B748" s="52"/>
      <c r="C748" s="50"/>
      <c r="D748" s="50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</row>
    <row r="749" spans="1:20" x14ac:dyDescent="0.25">
      <c r="A749" s="46"/>
      <c r="B749" s="52"/>
      <c r="C749" s="50"/>
      <c r="D749" s="50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</row>
    <row r="750" spans="1:20" x14ac:dyDescent="0.25">
      <c r="A750" s="46"/>
      <c r="B750" s="52"/>
      <c r="C750" s="50"/>
      <c r="D750" s="50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</row>
    <row r="751" spans="1:20" x14ac:dyDescent="0.25">
      <c r="A751" s="46"/>
      <c r="B751" s="52"/>
      <c r="C751" s="50"/>
      <c r="D751" s="50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</row>
    <row r="752" spans="1:20" x14ac:dyDescent="0.25">
      <c r="A752" s="46"/>
      <c r="B752" s="52"/>
      <c r="C752" s="50"/>
      <c r="D752" s="50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</row>
    <row r="753" spans="1:20" x14ac:dyDescent="0.25">
      <c r="A753" s="46"/>
      <c r="B753" s="52"/>
      <c r="C753" s="50"/>
      <c r="D753" s="50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</row>
    <row r="754" spans="1:20" x14ac:dyDescent="0.25">
      <c r="A754" s="46"/>
      <c r="B754" s="52"/>
      <c r="C754" s="50"/>
      <c r="D754" s="50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</row>
    <row r="755" spans="1:20" x14ac:dyDescent="0.25">
      <c r="A755" s="46"/>
      <c r="B755" s="52"/>
      <c r="C755" s="50"/>
      <c r="D755" s="50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</row>
    <row r="756" spans="1:20" x14ac:dyDescent="0.25">
      <c r="A756" s="46"/>
      <c r="B756" s="52"/>
      <c r="C756" s="50"/>
      <c r="D756" s="50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</row>
    <row r="757" spans="1:20" x14ac:dyDescent="0.25">
      <c r="A757" s="46"/>
      <c r="B757" s="52"/>
      <c r="C757" s="50"/>
      <c r="D757" s="50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</row>
    <row r="758" spans="1:20" x14ac:dyDescent="0.25">
      <c r="A758" s="46"/>
      <c r="B758" s="52"/>
      <c r="C758" s="50"/>
      <c r="D758" s="50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</row>
    <row r="759" spans="1:20" x14ac:dyDescent="0.25">
      <c r="A759" s="46"/>
      <c r="B759" s="52"/>
      <c r="C759" s="50"/>
      <c r="D759" s="50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</row>
    <row r="760" spans="1:20" x14ac:dyDescent="0.25">
      <c r="A760" s="46"/>
      <c r="B760" s="52"/>
      <c r="C760" s="50"/>
      <c r="D760" s="50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</row>
    <row r="761" spans="1:20" x14ac:dyDescent="0.25">
      <c r="A761" s="46"/>
      <c r="B761" s="52"/>
      <c r="C761" s="50"/>
      <c r="D761" s="50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</row>
    <row r="762" spans="1:20" x14ac:dyDescent="0.25">
      <c r="A762" s="46"/>
      <c r="B762" s="52"/>
      <c r="C762" s="50"/>
      <c r="D762" s="50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</row>
    <row r="763" spans="1:20" x14ac:dyDescent="0.25">
      <c r="A763" s="46"/>
      <c r="B763" s="52"/>
      <c r="C763" s="50"/>
      <c r="D763" s="50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</row>
    <row r="764" spans="1:20" x14ac:dyDescent="0.25">
      <c r="A764" s="46"/>
      <c r="B764" s="52"/>
      <c r="C764" s="50"/>
      <c r="D764" s="50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</row>
    <row r="765" spans="1:20" x14ac:dyDescent="0.25">
      <c r="A765" s="46"/>
      <c r="B765" s="52"/>
      <c r="C765" s="50"/>
      <c r="D765" s="50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</row>
    <row r="766" spans="1:20" x14ac:dyDescent="0.25">
      <c r="A766" s="46"/>
      <c r="B766" s="52"/>
      <c r="C766" s="50"/>
      <c r="D766" s="50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</row>
    <row r="767" spans="1:20" x14ac:dyDescent="0.25">
      <c r="A767" s="46"/>
      <c r="B767" s="52"/>
      <c r="C767" s="50"/>
      <c r="D767" s="50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</row>
    <row r="768" spans="1:20" x14ac:dyDescent="0.25">
      <c r="A768" s="46"/>
      <c r="B768" s="52"/>
      <c r="C768" s="50"/>
      <c r="D768" s="50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</row>
    <row r="769" spans="1:20" x14ac:dyDescent="0.25">
      <c r="A769" s="46"/>
      <c r="B769" s="52"/>
      <c r="C769" s="50"/>
      <c r="D769" s="50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</row>
    <row r="770" spans="1:20" x14ac:dyDescent="0.25">
      <c r="A770" s="46"/>
      <c r="B770" s="52"/>
      <c r="C770" s="50"/>
      <c r="D770" s="50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</row>
    <row r="771" spans="1:20" x14ac:dyDescent="0.25">
      <c r="A771" s="46"/>
      <c r="B771" s="52"/>
      <c r="C771" s="50"/>
      <c r="D771" s="50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</row>
    <row r="772" spans="1:20" x14ac:dyDescent="0.25">
      <c r="A772" s="46"/>
      <c r="B772" s="52"/>
      <c r="C772" s="50"/>
      <c r="D772" s="50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</row>
    <row r="773" spans="1:20" x14ac:dyDescent="0.25">
      <c r="A773" s="46"/>
      <c r="B773" s="52"/>
      <c r="C773" s="50"/>
      <c r="D773" s="50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</row>
    <row r="774" spans="1:20" x14ac:dyDescent="0.25">
      <c r="A774" s="46"/>
      <c r="B774" s="52"/>
      <c r="C774" s="50"/>
      <c r="D774" s="50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</row>
    <row r="775" spans="1:20" x14ac:dyDescent="0.25">
      <c r="A775" s="46"/>
      <c r="B775" s="52"/>
      <c r="C775" s="50"/>
      <c r="D775" s="50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</row>
    <row r="776" spans="1:20" x14ac:dyDescent="0.25">
      <c r="A776" s="46"/>
      <c r="B776" s="52"/>
      <c r="C776" s="50"/>
      <c r="D776" s="50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</row>
    <row r="777" spans="1:20" x14ac:dyDescent="0.25">
      <c r="A777" s="46"/>
      <c r="B777" s="52"/>
      <c r="C777" s="50"/>
      <c r="D777" s="50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</row>
    <row r="778" spans="1:20" x14ac:dyDescent="0.25">
      <c r="A778" s="46"/>
      <c r="B778" s="52"/>
      <c r="C778" s="50"/>
      <c r="D778" s="50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</row>
    <row r="779" spans="1:20" x14ac:dyDescent="0.25">
      <c r="A779" s="46"/>
      <c r="B779" s="52"/>
      <c r="C779" s="50"/>
      <c r="D779" s="50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</row>
    <row r="780" spans="1:20" x14ac:dyDescent="0.25">
      <c r="A780" s="46"/>
      <c r="B780" s="52"/>
      <c r="C780" s="50"/>
      <c r="D780" s="50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</row>
    <row r="781" spans="1:20" x14ac:dyDescent="0.25">
      <c r="A781" s="46"/>
      <c r="B781" s="52"/>
      <c r="C781" s="50"/>
      <c r="D781" s="50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</row>
    <row r="782" spans="1:20" x14ac:dyDescent="0.25">
      <c r="A782" s="46"/>
      <c r="B782" s="52"/>
      <c r="C782" s="50"/>
      <c r="D782" s="50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</row>
    <row r="783" spans="1:20" x14ac:dyDescent="0.25">
      <c r="A783" s="46"/>
      <c r="B783" s="52"/>
      <c r="C783" s="50"/>
      <c r="D783" s="50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</row>
    <row r="784" spans="1:20" x14ac:dyDescent="0.25">
      <c r="A784" s="46"/>
      <c r="B784" s="52"/>
      <c r="C784" s="50"/>
      <c r="D784" s="50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</row>
    <row r="785" spans="1:20" x14ac:dyDescent="0.25">
      <c r="A785" s="46"/>
      <c r="B785" s="52"/>
      <c r="C785" s="50"/>
      <c r="D785" s="50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</row>
    <row r="786" spans="1:20" x14ac:dyDescent="0.25">
      <c r="A786" s="46"/>
      <c r="B786" s="52"/>
      <c r="C786" s="50"/>
      <c r="D786" s="50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</row>
    <row r="787" spans="1:20" x14ac:dyDescent="0.25">
      <c r="A787" s="46"/>
      <c r="B787" s="52"/>
      <c r="C787" s="50"/>
      <c r="D787" s="50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</row>
    <row r="788" spans="1:20" x14ac:dyDescent="0.25">
      <c r="A788" s="46"/>
      <c r="B788" s="52"/>
      <c r="C788" s="50"/>
      <c r="D788" s="50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</row>
    <row r="789" spans="1:20" x14ac:dyDescent="0.25">
      <c r="A789" s="46"/>
      <c r="B789" s="52"/>
      <c r="C789" s="50"/>
      <c r="D789" s="50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</row>
    <row r="790" spans="1:20" x14ac:dyDescent="0.25">
      <c r="A790" s="46"/>
      <c r="B790" s="52"/>
      <c r="C790" s="50"/>
      <c r="D790" s="50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</row>
    <row r="791" spans="1:20" x14ac:dyDescent="0.25">
      <c r="A791" s="46"/>
      <c r="B791" s="52"/>
      <c r="C791" s="50"/>
      <c r="D791" s="50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</row>
    <row r="792" spans="1:20" x14ac:dyDescent="0.25">
      <c r="A792" s="46"/>
      <c r="B792" s="52"/>
      <c r="C792" s="50"/>
      <c r="D792" s="50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</row>
    <row r="793" spans="1:20" x14ac:dyDescent="0.25">
      <c r="A793" s="46"/>
      <c r="B793" s="52"/>
      <c r="C793" s="50"/>
      <c r="D793" s="50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</row>
    <row r="794" spans="1:20" x14ac:dyDescent="0.25">
      <c r="A794" s="46"/>
      <c r="B794" s="52"/>
      <c r="C794" s="50"/>
      <c r="D794" s="50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</row>
    <row r="795" spans="1:20" x14ac:dyDescent="0.25">
      <c r="A795" s="46"/>
      <c r="B795" s="52"/>
      <c r="C795" s="50"/>
      <c r="D795" s="50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</row>
    <row r="796" spans="1:20" x14ac:dyDescent="0.25">
      <c r="A796" s="46"/>
      <c r="B796" s="52"/>
      <c r="C796" s="50"/>
      <c r="D796" s="50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</row>
    <row r="797" spans="1:20" x14ac:dyDescent="0.25">
      <c r="A797" s="46"/>
      <c r="B797" s="52"/>
      <c r="C797" s="50"/>
      <c r="D797" s="50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</row>
    <row r="798" spans="1:20" x14ac:dyDescent="0.25">
      <c r="A798" s="46"/>
      <c r="B798" s="52"/>
      <c r="C798" s="50"/>
      <c r="D798" s="50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</row>
    <row r="799" spans="1:20" x14ac:dyDescent="0.25">
      <c r="A799" s="46"/>
      <c r="B799" s="52"/>
      <c r="C799" s="50"/>
      <c r="D799" s="50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</row>
    <row r="800" spans="1:20" x14ac:dyDescent="0.25">
      <c r="A800" s="46"/>
      <c r="B800" s="52"/>
      <c r="C800" s="50"/>
      <c r="D800" s="50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</row>
    <row r="801" spans="1:20" x14ac:dyDescent="0.25">
      <c r="A801" s="46"/>
      <c r="B801" s="52"/>
      <c r="C801" s="50"/>
      <c r="D801" s="50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</row>
    <row r="802" spans="1:20" x14ac:dyDescent="0.25">
      <c r="A802" s="46"/>
      <c r="B802" s="52"/>
      <c r="C802" s="50"/>
      <c r="D802" s="50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</row>
    <row r="803" spans="1:20" x14ac:dyDescent="0.25">
      <c r="A803" s="46"/>
      <c r="B803" s="52"/>
      <c r="C803" s="50"/>
      <c r="D803" s="50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</row>
    <row r="804" spans="1:20" x14ac:dyDescent="0.25">
      <c r="A804" s="46"/>
      <c r="B804" s="52"/>
      <c r="C804" s="50"/>
      <c r="D804" s="50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</row>
    <row r="805" spans="1:20" x14ac:dyDescent="0.25">
      <c r="A805" s="46"/>
      <c r="B805" s="52"/>
      <c r="C805" s="50"/>
      <c r="D805" s="50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</row>
    <row r="806" spans="1:20" x14ac:dyDescent="0.25">
      <c r="A806" s="46"/>
      <c r="B806" s="52"/>
      <c r="C806" s="50"/>
      <c r="D806" s="50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</row>
    <row r="807" spans="1:20" x14ac:dyDescent="0.25">
      <c r="A807" s="46"/>
      <c r="B807" s="52"/>
      <c r="C807" s="50"/>
      <c r="D807" s="50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</row>
    <row r="808" spans="1:20" x14ac:dyDescent="0.25">
      <c r="A808" s="46"/>
      <c r="B808" s="52"/>
      <c r="C808" s="50"/>
      <c r="D808" s="50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</row>
    <row r="809" spans="1:20" x14ac:dyDescent="0.25">
      <c r="A809" s="46"/>
      <c r="B809" s="52"/>
      <c r="C809" s="50"/>
      <c r="D809" s="50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</row>
    <row r="810" spans="1:20" x14ac:dyDescent="0.25">
      <c r="A810" s="46"/>
      <c r="B810" s="52"/>
      <c r="C810" s="50"/>
      <c r="D810" s="50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</row>
    <row r="811" spans="1:20" x14ac:dyDescent="0.25">
      <c r="A811" s="46"/>
      <c r="B811" s="52"/>
      <c r="C811" s="50"/>
      <c r="D811" s="50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</row>
    <row r="812" spans="1:20" x14ac:dyDescent="0.25">
      <c r="A812" s="46"/>
      <c r="B812" s="52"/>
      <c r="C812" s="50"/>
      <c r="D812" s="50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</row>
    <row r="813" spans="1:20" x14ac:dyDescent="0.25">
      <c r="A813" s="46"/>
      <c r="B813" s="52"/>
      <c r="C813" s="50"/>
      <c r="D813" s="50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</row>
    <row r="814" spans="1:20" x14ac:dyDescent="0.25">
      <c r="A814" s="46"/>
      <c r="B814" s="52"/>
      <c r="C814" s="50"/>
      <c r="D814" s="50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</row>
    <row r="815" spans="1:20" x14ac:dyDescent="0.25">
      <c r="A815" s="46"/>
      <c r="B815" s="52"/>
      <c r="C815" s="50"/>
      <c r="D815" s="50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</row>
    <row r="816" spans="1:20" x14ac:dyDescent="0.25">
      <c r="A816" s="46"/>
      <c r="B816" s="52"/>
      <c r="C816" s="50"/>
      <c r="D816" s="50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</row>
    <row r="817" spans="1:20" x14ac:dyDescent="0.25">
      <c r="A817" s="46"/>
      <c r="B817" s="52"/>
      <c r="C817" s="50"/>
      <c r="D817" s="50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</row>
    <row r="818" spans="1:20" x14ac:dyDescent="0.25">
      <c r="A818" s="46"/>
      <c r="B818" s="52"/>
      <c r="C818" s="50"/>
      <c r="D818" s="50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</row>
    <row r="819" spans="1:20" x14ac:dyDescent="0.25">
      <c r="A819" s="46"/>
      <c r="B819" s="52"/>
      <c r="C819" s="50"/>
      <c r="D819" s="50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</row>
    <row r="820" spans="1:20" x14ac:dyDescent="0.25">
      <c r="A820" s="46"/>
      <c r="B820" s="52"/>
      <c r="C820" s="50"/>
      <c r="D820" s="50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</row>
    <row r="821" spans="1:20" x14ac:dyDescent="0.25">
      <c r="A821" s="46"/>
      <c r="B821" s="52"/>
      <c r="C821" s="50"/>
      <c r="D821" s="50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</row>
    <row r="822" spans="1:20" x14ac:dyDescent="0.25">
      <c r="A822" s="46"/>
      <c r="B822" s="52"/>
      <c r="C822" s="50"/>
      <c r="D822" s="50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</row>
    <row r="823" spans="1:20" x14ac:dyDescent="0.25">
      <c r="A823" s="46"/>
      <c r="B823" s="52"/>
      <c r="C823" s="50"/>
      <c r="D823" s="50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</row>
    <row r="824" spans="1:20" x14ac:dyDescent="0.25">
      <c r="A824" s="46"/>
      <c r="B824" s="52"/>
      <c r="C824" s="50"/>
      <c r="D824" s="50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</row>
    <row r="825" spans="1:20" x14ac:dyDescent="0.25">
      <c r="A825" s="46"/>
      <c r="B825" s="52"/>
      <c r="C825" s="50"/>
      <c r="D825" s="50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</row>
    <row r="826" spans="1:20" x14ac:dyDescent="0.25">
      <c r="A826" s="46"/>
      <c r="B826" s="52"/>
      <c r="C826" s="50"/>
      <c r="D826" s="50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</row>
    <row r="827" spans="1:20" x14ac:dyDescent="0.25">
      <c r="A827" s="46"/>
      <c r="B827" s="52"/>
      <c r="C827" s="50"/>
      <c r="D827" s="50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</row>
    <row r="828" spans="1:20" x14ac:dyDescent="0.25">
      <c r="A828" s="46"/>
      <c r="B828" s="52"/>
      <c r="C828" s="50"/>
      <c r="D828" s="50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</row>
    <row r="829" spans="1:20" x14ac:dyDescent="0.25">
      <c r="A829" s="46"/>
      <c r="B829" s="52"/>
      <c r="C829" s="50"/>
      <c r="D829" s="50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</row>
    <row r="830" spans="1:20" x14ac:dyDescent="0.25">
      <c r="A830" s="46"/>
      <c r="B830" s="52"/>
      <c r="C830" s="50"/>
      <c r="D830" s="50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</row>
    <row r="831" spans="1:20" x14ac:dyDescent="0.25">
      <c r="A831" s="46"/>
      <c r="B831" s="52"/>
      <c r="C831" s="50"/>
      <c r="D831" s="50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</row>
    <row r="832" spans="1:20" x14ac:dyDescent="0.25">
      <c r="A832" s="46"/>
      <c r="B832" s="52"/>
      <c r="C832" s="50"/>
      <c r="D832" s="50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</row>
    <row r="833" spans="1:20" x14ac:dyDescent="0.25">
      <c r="A833" s="46"/>
      <c r="B833" s="52"/>
      <c r="C833" s="50"/>
      <c r="D833" s="50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</row>
    <row r="834" spans="1:20" x14ac:dyDescent="0.25">
      <c r="A834" s="46"/>
      <c r="B834" s="52"/>
      <c r="C834" s="50"/>
      <c r="D834" s="50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</row>
    <row r="835" spans="1:20" x14ac:dyDescent="0.25">
      <c r="A835" s="46"/>
      <c r="B835" s="52"/>
      <c r="C835" s="50"/>
      <c r="D835" s="50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</row>
    <row r="836" spans="1:20" x14ac:dyDescent="0.25">
      <c r="A836" s="46"/>
      <c r="B836" s="52"/>
      <c r="C836" s="50"/>
      <c r="D836" s="50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</row>
    <row r="837" spans="1:20" x14ac:dyDescent="0.25">
      <c r="A837" s="46"/>
      <c r="B837" s="52"/>
      <c r="C837" s="50"/>
      <c r="D837" s="50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</row>
    <row r="838" spans="1:20" x14ac:dyDescent="0.25">
      <c r="A838" s="46"/>
      <c r="B838" s="52"/>
      <c r="C838" s="50"/>
      <c r="D838" s="50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</row>
    <row r="839" spans="1:20" x14ac:dyDescent="0.25">
      <c r="A839" s="46"/>
      <c r="B839" s="52"/>
      <c r="C839" s="50"/>
      <c r="D839" s="50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</row>
    <row r="840" spans="1:20" x14ac:dyDescent="0.25">
      <c r="A840" s="46"/>
      <c r="B840" s="52"/>
      <c r="C840" s="50"/>
      <c r="D840" s="50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</row>
    <row r="841" spans="1:20" x14ac:dyDescent="0.25">
      <c r="A841" s="46"/>
      <c r="B841" s="52"/>
      <c r="C841" s="50"/>
      <c r="D841" s="50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</row>
    <row r="842" spans="1:20" x14ac:dyDescent="0.25">
      <c r="A842" s="46"/>
      <c r="B842" s="52"/>
      <c r="C842" s="50"/>
      <c r="D842" s="50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</row>
    <row r="843" spans="1:20" x14ac:dyDescent="0.25">
      <c r="A843" s="46"/>
      <c r="B843" s="52"/>
      <c r="C843" s="50"/>
      <c r="D843" s="50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</row>
    <row r="844" spans="1:20" x14ac:dyDescent="0.25">
      <c r="A844" s="46"/>
      <c r="B844" s="52"/>
      <c r="C844" s="50"/>
      <c r="D844" s="50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</row>
    <row r="845" spans="1:20" x14ac:dyDescent="0.25">
      <c r="A845" s="46"/>
      <c r="B845" s="52"/>
      <c r="C845" s="50"/>
      <c r="D845" s="50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</row>
    <row r="846" spans="1:20" x14ac:dyDescent="0.25">
      <c r="A846" s="46"/>
      <c r="B846" s="52"/>
      <c r="C846" s="50"/>
      <c r="D846" s="50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</row>
    <row r="847" spans="1:20" x14ac:dyDescent="0.25">
      <c r="A847" s="46"/>
      <c r="B847" s="52"/>
      <c r="C847" s="50"/>
      <c r="D847" s="50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</row>
    <row r="848" spans="1:20" x14ac:dyDescent="0.25">
      <c r="A848" s="46"/>
      <c r="B848" s="52"/>
      <c r="C848" s="50"/>
      <c r="D848" s="50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</row>
    <row r="849" spans="1:20" x14ac:dyDescent="0.25">
      <c r="A849" s="46"/>
      <c r="B849" s="52"/>
      <c r="C849" s="50"/>
      <c r="D849" s="50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</row>
    <row r="850" spans="1:20" x14ac:dyDescent="0.25">
      <c r="A850" s="46"/>
      <c r="B850" s="52"/>
      <c r="C850" s="50"/>
      <c r="D850" s="50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</row>
    <row r="851" spans="1:20" x14ac:dyDescent="0.25">
      <c r="A851" s="46"/>
      <c r="B851" s="52"/>
      <c r="C851" s="50"/>
      <c r="D851" s="50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</row>
    <row r="852" spans="1:20" x14ac:dyDescent="0.25">
      <c r="A852" s="46"/>
      <c r="B852" s="52"/>
      <c r="C852" s="50"/>
      <c r="D852" s="50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</row>
    <row r="853" spans="1:20" x14ac:dyDescent="0.25">
      <c r="A853" s="46"/>
      <c r="B853" s="52"/>
      <c r="C853" s="50"/>
      <c r="D853" s="50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</row>
    <row r="854" spans="1:20" x14ac:dyDescent="0.25">
      <c r="A854" s="46"/>
      <c r="B854" s="52"/>
      <c r="C854" s="50"/>
      <c r="D854" s="50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</row>
    <row r="855" spans="1:20" x14ac:dyDescent="0.25">
      <c r="A855" s="46"/>
      <c r="B855" s="52"/>
      <c r="C855" s="50"/>
      <c r="D855" s="50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</row>
    <row r="856" spans="1:20" x14ac:dyDescent="0.25">
      <c r="A856" s="46"/>
      <c r="B856" s="52"/>
      <c r="C856" s="50"/>
      <c r="D856" s="50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</row>
    <row r="857" spans="1:20" x14ac:dyDescent="0.25">
      <c r="A857" s="46"/>
      <c r="B857" s="52"/>
      <c r="C857" s="50"/>
      <c r="D857" s="50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</row>
    <row r="858" spans="1:20" x14ac:dyDescent="0.25">
      <c r="A858" s="46"/>
      <c r="B858" s="52"/>
      <c r="C858" s="50"/>
      <c r="D858" s="50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</row>
    <row r="859" spans="1:20" x14ac:dyDescent="0.25">
      <c r="A859" s="46"/>
      <c r="B859" s="52"/>
      <c r="C859" s="50"/>
      <c r="D859" s="50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</row>
    <row r="860" spans="1:20" x14ac:dyDescent="0.25">
      <c r="A860" s="46"/>
      <c r="B860" s="52"/>
      <c r="C860" s="50"/>
      <c r="D860" s="50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</row>
    <row r="861" spans="1:20" x14ac:dyDescent="0.25">
      <c r="A861" s="46"/>
      <c r="B861" s="52"/>
      <c r="C861" s="50"/>
      <c r="D861" s="50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</row>
    <row r="862" spans="1:20" x14ac:dyDescent="0.25">
      <c r="A862" s="46"/>
      <c r="B862" s="52"/>
      <c r="C862" s="50"/>
      <c r="D862" s="50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</row>
    <row r="863" spans="1:20" x14ac:dyDescent="0.25">
      <c r="A863" s="46"/>
      <c r="B863" s="52"/>
      <c r="C863" s="50"/>
      <c r="D863" s="50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</row>
    <row r="864" spans="1:20" x14ac:dyDescent="0.25">
      <c r="A864" s="46"/>
      <c r="B864" s="52"/>
      <c r="C864" s="50"/>
      <c r="D864" s="50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</row>
    <row r="865" spans="1:20" x14ac:dyDescent="0.25">
      <c r="A865" s="46"/>
      <c r="B865" s="52"/>
      <c r="C865" s="50"/>
      <c r="D865" s="50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</row>
    <row r="866" spans="1:20" x14ac:dyDescent="0.25">
      <c r="A866" s="46"/>
      <c r="B866" s="52"/>
      <c r="C866" s="50"/>
      <c r="D866" s="50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</row>
    <row r="867" spans="1:20" x14ac:dyDescent="0.25">
      <c r="A867" s="46"/>
      <c r="B867" s="52"/>
      <c r="C867" s="50"/>
      <c r="D867" s="50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</row>
    <row r="868" spans="1:20" x14ac:dyDescent="0.25">
      <c r="A868" s="46"/>
      <c r="B868" s="52"/>
      <c r="C868" s="50"/>
      <c r="D868" s="50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</row>
    <row r="869" spans="1:20" x14ac:dyDescent="0.25">
      <c r="A869" s="46"/>
      <c r="B869" s="52"/>
      <c r="C869" s="50"/>
      <c r="D869" s="50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</row>
    <row r="870" spans="1:20" x14ac:dyDescent="0.25">
      <c r="A870" s="46"/>
      <c r="B870" s="52"/>
      <c r="C870" s="50"/>
      <c r="D870" s="50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</row>
    <row r="871" spans="1:20" x14ac:dyDescent="0.25">
      <c r="A871" s="46"/>
      <c r="B871" s="52"/>
      <c r="C871" s="50"/>
      <c r="D871" s="50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</row>
    <row r="872" spans="1:20" x14ac:dyDescent="0.25">
      <c r="A872" s="46"/>
      <c r="B872" s="52"/>
      <c r="C872" s="50"/>
      <c r="D872" s="50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</row>
    <row r="873" spans="1:20" x14ac:dyDescent="0.25">
      <c r="A873" s="46"/>
      <c r="B873" s="52"/>
      <c r="C873" s="50"/>
      <c r="D873" s="50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</row>
    <row r="874" spans="1:20" x14ac:dyDescent="0.25">
      <c r="A874" s="46"/>
      <c r="B874" s="52"/>
      <c r="C874" s="50"/>
      <c r="D874" s="50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</row>
    <row r="875" spans="1:20" x14ac:dyDescent="0.25">
      <c r="A875" s="46"/>
      <c r="B875" s="52"/>
      <c r="C875" s="50"/>
      <c r="D875" s="50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</row>
    <row r="876" spans="1:20" x14ac:dyDescent="0.25">
      <c r="A876" s="46"/>
      <c r="B876" s="52"/>
      <c r="C876" s="50"/>
      <c r="D876" s="50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</row>
    <row r="877" spans="1:20" x14ac:dyDescent="0.25">
      <c r="A877" s="46"/>
      <c r="B877" s="52"/>
      <c r="C877" s="50"/>
      <c r="D877" s="50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</row>
    <row r="878" spans="1:20" x14ac:dyDescent="0.25">
      <c r="A878" s="46"/>
      <c r="B878" s="52"/>
      <c r="C878" s="50"/>
      <c r="D878" s="50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</row>
    <row r="879" spans="1:20" x14ac:dyDescent="0.25">
      <c r="A879" s="46"/>
      <c r="B879" s="52"/>
      <c r="C879" s="50"/>
      <c r="D879" s="50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</row>
    <row r="880" spans="1:20" x14ac:dyDescent="0.25">
      <c r="A880" s="46"/>
      <c r="B880" s="52"/>
      <c r="C880" s="50"/>
      <c r="D880" s="50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</row>
    <row r="881" spans="1:20" x14ac:dyDescent="0.25">
      <c r="A881" s="46"/>
      <c r="B881" s="52"/>
      <c r="C881" s="50"/>
      <c r="D881" s="50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</row>
    <row r="882" spans="1:20" x14ac:dyDescent="0.25">
      <c r="A882" s="46"/>
      <c r="B882" s="52"/>
      <c r="C882" s="50"/>
      <c r="D882" s="50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</row>
    <row r="883" spans="1:20" x14ac:dyDescent="0.25">
      <c r="A883" s="46"/>
      <c r="B883" s="52"/>
      <c r="C883" s="50"/>
      <c r="D883" s="50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</row>
    <row r="884" spans="1:20" x14ac:dyDescent="0.25">
      <c r="A884" s="46"/>
      <c r="B884" s="52"/>
      <c r="C884" s="50"/>
      <c r="D884" s="50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</row>
    <row r="885" spans="1:20" x14ac:dyDescent="0.25">
      <c r="A885" s="46"/>
      <c r="B885" s="52"/>
      <c r="C885" s="50"/>
      <c r="D885" s="50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</row>
    <row r="886" spans="1:20" x14ac:dyDescent="0.25">
      <c r="A886" s="46"/>
      <c r="B886" s="52"/>
      <c r="C886" s="50"/>
      <c r="D886" s="50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</row>
    <row r="887" spans="1:20" x14ac:dyDescent="0.25">
      <c r="A887" s="46"/>
      <c r="B887" s="52"/>
      <c r="C887" s="50"/>
      <c r="D887" s="50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</row>
    <row r="888" spans="1:20" x14ac:dyDescent="0.25">
      <c r="A888" s="46"/>
      <c r="B888" s="52"/>
      <c r="C888" s="50"/>
      <c r="D888" s="50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</row>
    <row r="889" spans="1:20" x14ac:dyDescent="0.25">
      <c r="A889" s="46"/>
      <c r="B889" s="52"/>
      <c r="C889" s="50"/>
      <c r="D889" s="50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</row>
    <row r="890" spans="1:20" x14ac:dyDescent="0.25">
      <c r="A890" s="46"/>
      <c r="B890" s="52"/>
      <c r="C890" s="50"/>
      <c r="D890" s="50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</row>
    <row r="891" spans="1:20" x14ac:dyDescent="0.25">
      <c r="A891" s="46"/>
      <c r="B891" s="52"/>
      <c r="C891" s="50"/>
      <c r="D891" s="50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</row>
    <row r="892" spans="1:20" x14ac:dyDescent="0.25">
      <c r="A892" s="46"/>
      <c r="B892" s="52"/>
      <c r="C892" s="50"/>
      <c r="D892" s="50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</row>
    <row r="893" spans="1:20" x14ac:dyDescent="0.25">
      <c r="A893" s="46"/>
      <c r="B893" s="52"/>
      <c r="C893" s="50"/>
      <c r="D893" s="50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</row>
    <row r="894" spans="1:20" x14ac:dyDescent="0.25">
      <c r="A894" s="46"/>
      <c r="B894" s="52"/>
      <c r="C894" s="50"/>
      <c r="D894" s="50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</row>
    <row r="895" spans="1:20" x14ac:dyDescent="0.25">
      <c r="A895" s="46"/>
      <c r="B895" s="52"/>
      <c r="C895" s="50"/>
      <c r="D895" s="50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</row>
    <row r="896" spans="1:20" x14ac:dyDescent="0.25">
      <c r="A896" s="46"/>
      <c r="B896" s="52"/>
      <c r="C896" s="50"/>
      <c r="D896" s="50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</row>
    <row r="897" spans="1:20" x14ac:dyDescent="0.25">
      <c r="A897" s="46"/>
      <c r="B897" s="52"/>
      <c r="C897" s="50"/>
      <c r="D897" s="50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</row>
    <row r="898" spans="1:20" x14ac:dyDescent="0.25">
      <c r="A898" s="46"/>
      <c r="B898" s="52"/>
      <c r="C898" s="50"/>
      <c r="D898" s="50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</row>
    <row r="899" spans="1:20" x14ac:dyDescent="0.25">
      <c r="A899" s="46"/>
      <c r="B899" s="52"/>
      <c r="C899" s="50"/>
      <c r="D899" s="50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</row>
    <row r="900" spans="1:20" x14ac:dyDescent="0.25">
      <c r="A900" s="46"/>
      <c r="B900" s="52"/>
      <c r="C900" s="50"/>
      <c r="D900" s="50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</row>
    <row r="901" spans="1:20" x14ac:dyDescent="0.25">
      <c r="A901" s="46"/>
      <c r="B901" s="52"/>
      <c r="C901" s="50"/>
      <c r="D901" s="50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</row>
    <row r="902" spans="1:20" x14ac:dyDescent="0.25">
      <c r="A902" s="46"/>
      <c r="B902" s="52"/>
      <c r="C902" s="50"/>
      <c r="D902" s="50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</row>
    <row r="903" spans="1:20" x14ac:dyDescent="0.25">
      <c r="A903" s="46"/>
      <c r="B903" s="52"/>
      <c r="C903" s="50"/>
      <c r="D903" s="50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</row>
    <row r="904" spans="1:20" x14ac:dyDescent="0.25">
      <c r="A904" s="46"/>
      <c r="B904" s="52"/>
      <c r="C904" s="50"/>
      <c r="D904" s="50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</row>
    <row r="905" spans="1:20" x14ac:dyDescent="0.25">
      <c r="A905" s="46"/>
      <c r="B905" s="52"/>
      <c r="C905" s="50"/>
      <c r="D905" s="50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</row>
    <row r="906" spans="1:20" x14ac:dyDescent="0.25">
      <c r="A906" s="46"/>
      <c r="B906" s="52"/>
      <c r="C906" s="50"/>
      <c r="D906" s="50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</row>
    <row r="907" spans="1:20" x14ac:dyDescent="0.25">
      <c r="A907" s="46"/>
      <c r="B907" s="52"/>
      <c r="C907" s="50"/>
      <c r="D907" s="50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</row>
    <row r="908" spans="1:20" x14ac:dyDescent="0.25">
      <c r="A908" s="46"/>
      <c r="B908" s="52"/>
      <c r="C908" s="50"/>
      <c r="D908" s="50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</row>
    <row r="909" spans="1:20" x14ac:dyDescent="0.25">
      <c r="A909" s="46"/>
      <c r="B909" s="52"/>
      <c r="C909" s="50"/>
      <c r="D909" s="50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</row>
    <row r="910" spans="1:20" x14ac:dyDescent="0.25">
      <c r="A910" s="46"/>
      <c r="B910" s="52"/>
      <c r="C910" s="50"/>
      <c r="D910" s="50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</row>
    <row r="911" spans="1:20" x14ac:dyDescent="0.25">
      <c r="A911" s="46"/>
      <c r="B911" s="52"/>
      <c r="C911" s="50"/>
      <c r="D911" s="50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I1226"/>
  <sheetViews>
    <sheetView tabSelected="1" workbookViewId="0">
      <pane xSplit="2" topLeftCell="C1" activePane="topRight" state="frozen"/>
      <selection pane="topRight" activeCell="D2" sqref="D2"/>
    </sheetView>
  </sheetViews>
  <sheetFormatPr defaultColWidth="12.6640625" defaultRowHeight="15.75" customHeight="1" x14ac:dyDescent="0.25"/>
  <cols>
    <col min="1" max="1" width="14" customWidth="1"/>
    <col min="2" max="2" width="6.88671875" customWidth="1"/>
    <col min="3" max="17" width="7.44140625" customWidth="1"/>
    <col min="18" max="18" width="2.6640625" customWidth="1"/>
    <col min="19" max="33" width="8.109375" customWidth="1"/>
    <col min="34" max="34" width="2.33203125" customWidth="1"/>
    <col min="35" max="35" width="7.21875" customWidth="1"/>
  </cols>
  <sheetData>
    <row r="1" spans="1:35" x14ac:dyDescent="0.25">
      <c r="A1" s="53" t="s">
        <v>51</v>
      </c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 t="s">
        <v>70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x14ac:dyDescent="0.25">
      <c r="A2" s="54" t="s">
        <v>55</v>
      </c>
      <c r="B2" s="55"/>
      <c r="C2" s="55">
        <v>1</v>
      </c>
      <c r="D2" s="55">
        <v>2</v>
      </c>
      <c r="E2" s="55">
        <v>3</v>
      </c>
      <c r="F2" s="55">
        <v>4</v>
      </c>
      <c r="G2" s="55">
        <v>5</v>
      </c>
      <c r="H2" s="55">
        <v>6</v>
      </c>
      <c r="I2" s="55">
        <v>7</v>
      </c>
      <c r="J2" s="55">
        <v>8</v>
      </c>
      <c r="K2" s="55">
        <v>9</v>
      </c>
      <c r="L2" s="55">
        <v>10</v>
      </c>
      <c r="M2" s="55">
        <v>11</v>
      </c>
      <c r="N2" s="55">
        <v>12</v>
      </c>
      <c r="O2" s="55">
        <v>13</v>
      </c>
      <c r="P2" s="55">
        <v>14</v>
      </c>
      <c r="Q2" s="55">
        <v>15</v>
      </c>
      <c r="R2" s="55"/>
      <c r="S2" s="55">
        <v>1</v>
      </c>
      <c r="T2" s="55">
        <v>2</v>
      </c>
      <c r="U2" s="55">
        <v>3</v>
      </c>
      <c r="V2" s="55">
        <v>4</v>
      </c>
      <c r="W2" s="55">
        <v>5</v>
      </c>
      <c r="X2" s="55">
        <v>6</v>
      </c>
      <c r="Y2" s="55">
        <v>7</v>
      </c>
      <c r="Z2" s="55">
        <v>8</v>
      </c>
      <c r="AA2" s="55">
        <v>9</v>
      </c>
      <c r="AB2" s="55">
        <v>10</v>
      </c>
      <c r="AC2" s="55">
        <v>11</v>
      </c>
      <c r="AD2" s="55">
        <v>12</v>
      </c>
      <c r="AE2" s="55">
        <v>13</v>
      </c>
      <c r="AF2" s="55">
        <v>14</v>
      </c>
      <c r="AG2" s="55">
        <v>15</v>
      </c>
      <c r="AH2" s="55"/>
      <c r="AI2" s="55"/>
    </row>
    <row r="3" spans="1:35" x14ac:dyDescent="0.25">
      <c r="A3" s="56"/>
      <c r="B3" s="36">
        <v>0</v>
      </c>
      <c r="C3" s="36">
        <v>2010</v>
      </c>
      <c r="D3" s="36">
        <v>2010</v>
      </c>
      <c r="E3" s="36">
        <v>2050</v>
      </c>
      <c r="F3" s="36">
        <v>2128</v>
      </c>
      <c r="G3" s="36">
        <v>2217</v>
      </c>
      <c r="H3" s="36">
        <v>2336</v>
      </c>
      <c r="I3" s="36">
        <v>2493</v>
      </c>
      <c r="J3" s="36">
        <v>2806</v>
      </c>
      <c r="K3" s="36">
        <v>2969</v>
      </c>
      <c r="L3" s="36">
        <v>3131</v>
      </c>
      <c r="M3" s="36">
        <v>3421</v>
      </c>
      <c r="N3" s="36">
        <v>3712</v>
      </c>
      <c r="O3" s="36">
        <v>4144</v>
      </c>
      <c r="P3" s="36">
        <v>4716</v>
      </c>
      <c r="Q3" s="36">
        <v>5222</v>
      </c>
      <c r="R3" s="36"/>
      <c r="S3" s="57">
        <f>C3/'#3a Referentie-caos en netto in'!$D$2</f>
        <v>14.565217391304348</v>
      </c>
      <c r="T3" s="57">
        <f>D3/'#3a Referentie-caos en netto in'!$D$2</f>
        <v>14.565217391304348</v>
      </c>
      <c r="U3" s="57">
        <f>E3/'#3a Referentie-caos en netto in'!$D$2</f>
        <v>14.855072463768115</v>
      </c>
      <c r="V3" s="57">
        <f>F3/'#3a Referentie-caos en netto in'!$D$2</f>
        <v>15.420289855072463</v>
      </c>
      <c r="W3" s="57">
        <f>G3/'#3a Referentie-caos en netto in'!$D$2</f>
        <v>16.065217391304348</v>
      </c>
      <c r="X3" s="57">
        <f>H3/'#3a Referentie-caos en netto in'!$D$2</f>
        <v>16.927536231884059</v>
      </c>
      <c r="Y3" s="57">
        <f>I3/'#3a Referentie-caos en netto in'!$D$2</f>
        <v>18.065217391304348</v>
      </c>
      <c r="Z3" s="57">
        <f>J3/'#3a Referentie-caos en netto in'!$D$2</f>
        <v>20.333333333333332</v>
      </c>
      <c r="AA3" s="57">
        <f>K3/'#3a Referentie-caos en netto in'!$D$2</f>
        <v>21.514492753623188</v>
      </c>
      <c r="AB3" s="57">
        <f>L3/'#3a Referentie-caos en netto in'!$D$2</f>
        <v>22.688405797101449</v>
      </c>
      <c r="AC3" s="57">
        <f>M3/'#3a Referentie-caos en netto in'!$D$2</f>
        <v>24.789855072463769</v>
      </c>
      <c r="AD3" s="57">
        <f>N3/'#3a Referentie-caos en netto in'!$D$2</f>
        <v>26.89855072463768</v>
      </c>
      <c r="AE3" s="57">
        <f>O3/'#3a Referentie-caos en netto in'!$D$2</f>
        <v>30.028985507246375</v>
      </c>
      <c r="AF3" s="57">
        <f>P3/'#3a Referentie-caos en netto in'!$D$2</f>
        <v>34.173913043478258</v>
      </c>
      <c r="AG3" s="57">
        <f>Q3/'#3a Referentie-caos en netto in'!$D$2</f>
        <v>37.840579710144929</v>
      </c>
      <c r="AH3" s="57"/>
      <c r="AI3" s="57"/>
    </row>
    <row r="4" spans="1:35" x14ac:dyDescent="0.25">
      <c r="A4" s="56"/>
      <c r="B4" s="36">
        <v>1</v>
      </c>
      <c r="C4" s="36">
        <v>2010</v>
      </c>
      <c r="D4" s="36">
        <v>2010</v>
      </c>
      <c r="E4" s="36">
        <v>2091</v>
      </c>
      <c r="F4" s="36">
        <v>2171</v>
      </c>
      <c r="G4" s="36">
        <v>2259</v>
      </c>
      <c r="H4" s="36">
        <v>2382</v>
      </c>
      <c r="I4" s="36">
        <v>2540</v>
      </c>
      <c r="J4" s="36">
        <v>2870</v>
      </c>
      <c r="K4" s="36">
        <v>3034</v>
      </c>
      <c r="L4" s="36">
        <v>3198</v>
      </c>
      <c r="M4" s="36">
        <v>3486</v>
      </c>
      <c r="N4" s="36">
        <v>3785</v>
      </c>
      <c r="O4" s="36">
        <v>4224</v>
      </c>
      <c r="P4" s="36">
        <v>4806</v>
      </c>
      <c r="Q4" s="36">
        <v>5326</v>
      </c>
      <c r="R4" s="36"/>
      <c r="S4" s="57">
        <f>C4/'#3a Referentie-caos en netto in'!$D$2</f>
        <v>14.565217391304348</v>
      </c>
      <c r="T4" s="57">
        <f>D4/'#3a Referentie-caos en netto in'!$D$2</f>
        <v>14.565217391304348</v>
      </c>
      <c r="U4" s="57">
        <f>E4/'#3a Referentie-caos en netto in'!$D$2</f>
        <v>15.152173913043478</v>
      </c>
      <c r="V4" s="57">
        <f>F4/'#3a Referentie-caos en netto in'!$D$2</f>
        <v>15.731884057971014</v>
      </c>
      <c r="W4" s="57">
        <f>G4/'#3a Referentie-caos en netto in'!$D$2</f>
        <v>16.369565217391305</v>
      </c>
      <c r="X4" s="57">
        <f>H4/'#3a Referentie-caos en netto in'!$D$2</f>
        <v>17.260869565217391</v>
      </c>
      <c r="Y4" s="57">
        <f>I4/'#3a Referentie-caos en netto in'!$D$2</f>
        <v>18.405797101449274</v>
      </c>
      <c r="Z4" s="57">
        <f>J4/'#3a Referentie-caos en netto in'!$D$2</f>
        <v>20.797101449275363</v>
      </c>
      <c r="AA4" s="57">
        <f>K4/'#3a Referentie-caos en netto in'!$D$2</f>
        <v>21.985507246376812</v>
      </c>
      <c r="AB4" s="57">
        <f>L4/'#3a Referentie-caos en netto in'!$D$2</f>
        <v>23.173913043478262</v>
      </c>
      <c r="AC4" s="57">
        <f>M4/'#3a Referentie-caos en netto in'!$D$2</f>
        <v>25.260869565217391</v>
      </c>
      <c r="AD4" s="57">
        <f>N4/'#3a Referentie-caos en netto in'!$D$2</f>
        <v>27.427536231884059</v>
      </c>
      <c r="AE4" s="57">
        <f>O4/'#3a Referentie-caos en netto in'!$D$2</f>
        <v>30.608695652173914</v>
      </c>
      <c r="AF4" s="57">
        <f>P4/'#3a Referentie-caos en netto in'!$D$2</f>
        <v>34.826086956521742</v>
      </c>
      <c r="AG4" s="57">
        <f>Q4/'#3a Referentie-caos en netto in'!$D$2</f>
        <v>38.594202898550726</v>
      </c>
      <c r="AH4" s="57"/>
      <c r="AI4" s="57"/>
    </row>
    <row r="5" spans="1:35" x14ac:dyDescent="0.25">
      <c r="A5" s="56"/>
      <c r="B5" s="36">
        <v>2</v>
      </c>
      <c r="C5" s="36">
        <v>2010</v>
      </c>
      <c r="D5" s="36">
        <v>2010</v>
      </c>
      <c r="E5" s="36">
        <v>2129</v>
      </c>
      <c r="F5" s="36">
        <v>2211</v>
      </c>
      <c r="G5" s="36">
        <v>2301</v>
      </c>
      <c r="H5" s="36">
        <v>2430</v>
      </c>
      <c r="I5" s="36">
        <v>2588</v>
      </c>
      <c r="J5" s="36">
        <v>2933</v>
      </c>
      <c r="K5" s="36">
        <v>3097</v>
      </c>
      <c r="L5" s="36">
        <v>3260</v>
      </c>
      <c r="M5" s="36">
        <v>3554</v>
      </c>
      <c r="N5" s="36">
        <v>3855</v>
      </c>
      <c r="O5" s="36">
        <v>4303</v>
      </c>
      <c r="P5" s="36">
        <v>4899</v>
      </c>
      <c r="Q5" s="36">
        <v>5436</v>
      </c>
      <c r="R5" s="36"/>
      <c r="S5" s="57">
        <f>C5/'#3a Referentie-caos en netto in'!$D$2</f>
        <v>14.565217391304348</v>
      </c>
      <c r="T5" s="57">
        <f>D5/'#3a Referentie-caos en netto in'!$D$2</f>
        <v>14.565217391304348</v>
      </c>
      <c r="U5" s="57">
        <f>E5/'#3a Referentie-caos en netto in'!$D$2</f>
        <v>15.427536231884059</v>
      </c>
      <c r="V5" s="57">
        <f>F5/'#3a Referentie-caos en netto in'!$D$2</f>
        <v>16.021739130434781</v>
      </c>
      <c r="W5" s="57">
        <f>G5/'#3a Referentie-caos en netto in'!$D$2</f>
        <v>16.673913043478262</v>
      </c>
      <c r="X5" s="57">
        <f>H5/'#3a Referentie-caos en netto in'!$D$2</f>
        <v>17.608695652173914</v>
      </c>
      <c r="Y5" s="57">
        <f>I5/'#3a Referentie-caos en netto in'!$D$2</f>
        <v>18.753623188405797</v>
      </c>
      <c r="Z5" s="57">
        <f>J5/'#3a Referentie-caos en netto in'!$D$2</f>
        <v>21.253623188405797</v>
      </c>
      <c r="AA5" s="57">
        <f>K5/'#3a Referentie-caos en netto in'!$D$2</f>
        <v>22.442028985507246</v>
      </c>
      <c r="AB5" s="57">
        <f>L5/'#3a Referentie-caos en netto in'!$D$2</f>
        <v>23.623188405797102</v>
      </c>
      <c r="AC5" s="57">
        <f>M5/'#3a Referentie-caos en netto in'!$D$2</f>
        <v>25.753623188405797</v>
      </c>
      <c r="AD5" s="57">
        <f>N5/'#3a Referentie-caos en netto in'!$D$2</f>
        <v>27.934782608695652</v>
      </c>
      <c r="AE5" s="57">
        <f>O5/'#3a Referentie-caos en netto in'!$D$2</f>
        <v>31.181159420289855</v>
      </c>
      <c r="AF5" s="57">
        <f>P5/'#3a Referentie-caos en netto in'!$D$2</f>
        <v>35.5</v>
      </c>
      <c r="AG5" s="57">
        <f>Q5/'#3a Referentie-caos en netto in'!$D$2</f>
        <v>39.391304347826086</v>
      </c>
      <c r="AH5" s="57"/>
      <c r="AI5" s="57"/>
    </row>
    <row r="6" spans="1:35" x14ac:dyDescent="0.25">
      <c r="A6" s="56"/>
      <c r="B6" s="36">
        <v>3</v>
      </c>
      <c r="C6" s="36">
        <v>2016</v>
      </c>
      <c r="D6" s="36">
        <v>2029</v>
      </c>
      <c r="E6" s="36">
        <v>2172</v>
      </c>
      <c r="F6" s="36">
        <v>2252</v>
      </c>
      <c r="G6" s="36">
        <v>2344</v>
      </c>
      <c r="H6" s="36">
        <v>2476</v>
      </c>
      <c r="I6" s="36">
        <v>2638</v>
      </c>
      <c r="J6" s="36">
        <v>2998</v>
      </c>
      <c r="K6" s="36">
        <v>3162</v>
      </c>
      <c r="L6" s="36">
        <v>3326</v>
      </c>
      <c r="M6" s="36">
        <v>3621</v>
      </c>
      <c r="N6" s="36">
        <v>3930</v>
      </c>
      <c r="O6" s="36">
        <v>4386</v>
      </c>
      <c r="P6" s="36">
        <v>4994</v>
      </c>
      <c r="Q6" s="36">
        <v>5546</v>
      </c>
      <c r="R6" s="36"/>
      <c r="S6" s="57">
        <f>C6/'#3a Referentie-caos en netto in'!$D$2</f>
        <v>14.608695652173912</v>
      </c>
      <c r="T6" s="57">
        <f>D6/'#3a Referentie-caos en netto in'!$D$2</f>
        <v>14.702898550724637</v>
      </c>
      <c r="U6" s="57">
        <f>E6/'#3a Referentie-caos en netto in'!$D$2</f>
        <v>15.739130434782609</v>
      </c>
      <c r="V6" s="57">
        <f>F6/'#3a Referentie-caos en netto in'!$D$2</f>
        <v>16.318840579710145</v>
      </c>
      <c r="W6" s="57">
        <f>G6/'#3a Referentie-caos en netto in'!$D$2</f>
        <v>16.985507246376812</v>
      </c>
      <c r="X6" s="57">
        <f>H6/'#3a Referentie-caos en netto in'!$D$2</f>
        <v>17.942028985507246</v>
      </c>
      <c r="Y6" s="57">
        <f>I6/'#3a Referentie-caos en netto in'!$D$2</f>
        <v>19.115942028985508</v>
      </c>
      <c r="Z6" s="57">
        <f>J6/'#3a Referentie-caos en netto in'!$D$2</f>
        <v>21.724637681159422</v>
      </c>
      <c r="AA6" s="57">
        <f>K6/'#3a Referentie-caos en netto in'!$D$2</f>
        <v>22.913043478260871</v>
      </c>
      <c r="AB6" s="57">
        <f>L6/'#3a Referentie-caos en netto in'!$D$2</f>
        <v>24.10144927536232</v>
      </c>
      <c r="AC6" s="57">
        <f>M6/'#3a Referentie-caos en netto in'!$D$2</f>
        <v>26.239130434782609</v>
      </c>
      <c r="AD6" s="57">
        <f>N6/'#3a Referentie-caos en netto in'!$D$2</f>
        <v>28.478260869565219</v>
      </c>
      <c r="AE6" s="57">
        <f>O6/'#3a Referentie-caos en netto in'!$D$2</f>
        <v>31.782608695652176</v>
      </c>
      <c r="AF6" s="57">
        <f>P6/'#3a Referentie-caos en netto in'!$D$2</f>
        <v>36.188405797101453</v>
      </c>
      <c r="AG6" s="57">
        <f>Q6/'#3a Referentie-caos en netto in'!$D$2</f>
        <v>40.188405797101453</v>
      </c>
      <c r="AH6" s="57"/>
      <c r="AI6" s="57"/>
    </row>
    <row r="7" spans="1:35" x14ac:dyDescent="0.25">
      <c r="A7" s="56"/>
      <c r="B7" s="36">
        <v>4</v>
      </c>
      <c r="C7" s="36">
        <v>2055</v>
      </c>
      <c r="D7" s="36">
        <v>2067</v>
      </c>
      <c r="E7" s="36">
        <v>2212</v>
      </c>
      <c r="F7" s="36">
        <v>2296</v>
      </c>
      <c r="G7" s="36">
        <v>2389</v>
      </c>
      <c r="H7" s="36">
        <v>2525</v>
      </c>
      <c r="I7" s="36">
        <v>2686</v>
      </c>
      <c r="J7" s="36">
        <v>3066</v>
      </c>
      <c r="K7" s="36">
        <v>3231</v>
      </c>
      <c r="L7" s="36">
        <v>3395</v>
      </c>
      <c r="M7" s="36">
        <v>3692</v>
      </c>
      <c r="N7" s="36">
        <v>4005</v>
      </c>
      <c r="O7" s="36">
        <v>4470</v>
      </c>
      <c r="P7" s="36">
        <v>5093</v>
      </c>
      <c r="Q7" s="36">
        <v>5659</v>
      </c>
      <c r="R7" s="36"/>
      <c r="S7" s="57">
        <f>C7/'#3a Referentie-caos en netto in'!$D$2</f>
        <v>14.891304347826088</v>
      </c>
      <c r="T7" s="57">
        <f>D7/'#3a Referentie-caos en netto in'!$D$2</f>
        <v>14.978260869565217</v>
      </c>
      <c r="U7" s="57">
        <f>E7/'#3a Referentie-caos en netto in'!$D$2</f>
        <v>16.028985507246375</v>
      </c>
      <c r="V7" s="57">
        <f>F7/'#3a Referentie-caos en netto in'!$D$2</f>
        <v>16.637681159420289</v>
      </c>
      <c r="W7" s="57">
        <f>G7/'#3a Referentie-caos en netto in'!$D$2</f>
        <v>17.311594202898551</v>
      </c>
      <c r="X7" s="57">
        <f>H7/'#3a Referentie-caos en netto in'!$D$2</f>
        <v>18.297101449275363</v>
      </c>
      <c r="Y7" s="57">
        <f>I7/'#3a Referentie-caos en netto in'!$D$2</f>
        <v>19.463768115942027</v>
      </c>
      <c r="Z7" s="57">
        <f>J7/'#3a Referentie-caos en netto in'!$D$2</f>
        <v>22.217391304347824</v>
      </c>
      <c r="AA7" s="57">
        <f>K7/'#3a Referentie-caos en netto in'!$D$2</f>
        <v>23.413043478260871</v>
      </c>
      <c r="AB7" s="57">
        <f>L7/'#3a Referentie-caos en netto in'!$D$2</f>
        <v>24.60144927536232</v>
      </c>
      <c r="AC7" s="57">
        <f>M7/'#3a Referentie-caos en netto in'!$D$2</f>
        <v>26.753623188405797</v>
      </c>
      <c r="AD7" s="57">
        <f>N7/'#3a Referentie-caos en netto in'!$D$2</f>
        <v>29.021739130434781</v>
      </c>
      <c r="AE7" s="57">
        <f>O7/'#3a Referentie-caos en netto in'!$D$2</f>
        <v>32.391304347826086</v>
      </c>
      <c r="AF7" s="57">
        <f>P7/'#3a Referentie-caos en netto in'!$D$2</f>
        <v>36.905797101449274</v>
      </c>
      <c r="AG7" s="57">
        <f>Q7/'#3a Referentie-caos en netto in'!$D$2</f>
        <v>41.007246376811594</v>
      </c>
      <c r="AH7" s="57"/>
      <c r="AI7" s="57"/>
    </row>
    <row r="8" spans="1:35" x14ac:dyDescent="0.25">
      <c r="A8" s="56"/>
      <c r="B8" s="36">
        <v>5</v>
      </c>
      <c r="C8" s="36">
        <v>2093</v>
      </c>
      <c r="D8" s="36">
        <v>2102</v>
      </c>
      <c r="E8" s="36">
        <v>2256</v>
      </c>
      <c r="F8" s="36">
        <v>2337</v>
      </c>
      <c r="G8" s="36">
        <v>2435</v>
      </c>
      <c r="H8" s="36">
        <v>2570</v>
      </c>
      <c r="I8" s="36">
        <v>2741</v>
      </c>
      <c r="J8" s="36">
        <v>3132</v>
      </c>
      <c r="K8" s="36">
        <v>3298</v>
      </c>
      <c r="L8" s="36">
        <v>3464</v>
      </c>
      <c r="M8" s="36">
        <v>3763</v>
      </c>
      <c r="N8" s="36">
        <v>4081</v>
      </c>
      <c r="O8" s="36">
        <v>4555</v>
      </c>
      <c r="P8" s="36">
        <v>5192</v>
      </c>
      <c r="Q8" s="36">
        <v>5773</v>
      </c>
      <c r="R8" s="36"/>
      <c r="S8" s="57">
        <f>C8/'#3a Referentie-caos en netto in'!$D$2</f>
        <v>15.166666666666666</v>
      </c>
      <c r="T8" s="57">
        <f>D8/'#3a Referentie-caos en netto in'!$D$2</f>
        <v>15.231884057971014</v>
      </c>
      <c r="U8" s="57">
        <f>E8/'#3a Referentie-caos en netto in'!$D$2</f>
        <v>16.347826086956523</v>
      </c>
      <c r="V8" s="57">
        <f>F8/'#3a Referentie-caos en netto in'!$D$2</f>
        <v>16.934782608695652</v>
      </c>
      <c r="W8" s="57">
        <f>G8/'#3a Referentie-caos en netto in'!$D$2</f>
        <v>17.644927536231883</v>
      </c>
      <c r="X8" s="57">
        <f>H8/'#3a Referentie-caos en netto in'!$D$2</f>
        <v>18.623188405797102</v>
      </c>
      <c r="Y8" s="57">
        <f>I8/'#3a Referentie-caos en netto in'!$D$2</f>
        <v>19.862318840579711</v>
      </c>
      <c r="Z8" s="57">
        <f>J8/'#3a Referentie-caos en netto in'!$D$2</f>
        <v>22.695652173913043</v>
      </c>
      <c r="AA8" s="57">
        <f>K8/'#3a Referentie-caos en netto in'!$D$2</f>
        <v>23.89855072463768</v>
      </c>
      <c r="AB8" s="57">
        <f>L8/'#3a Referentie-caos en netto in'!$D$2</f>
        <v>25.10144927536232</v>
      </c>
      <c r="AC8" s="57">
        <f>M8/'#3a Referentie-caos en netto in'!$D$2</f>
        <v>27.268115942028984</v>
      </c>
      <c r="AD8" s="57">
        <f>N8/'#3a Referentie-caos en netto in'!$D$2</f>
        <v>29.572463768115941</v>
      </c>
      <c r="AE8" s="57">
        <f>O8/'#3a Referentie-caos en netto in'!$D$2</f>
        <v>33.007246376811594</v>
      </c>
      <c r="AF8" s="57">
        <f>P8/'#3a Referentie-caos en netto in'!$D$2</f>
        <v>37.623188405797102</v>
      </c>
      <c r="AG8" s="57">
        <f>Q8/'#3a Referentie-caos en netto in'!$D$2</f>
        <v>41.833333333333336</v>
      </c>
      <c r="AH8" s="57"/>
      <c r="AI8" s="57"/>
    </row>
    <row r="9" spans="1:35" x14ac:dyDescent="0.25">
      <c r="A9" s="56"/>
      <c r="B9" s="36">
        <v>6</v>
      </c>
      <c r="C9" s="36">
        <v>2130</v>
      </c>
      <c r="D9" s="36">
        <v>2141</v>
      </c>
      <c r="E9" s="36">
        <v>2299</v>
      </c>
      <c r="F9" s="36">
        <v>2381</v>
      </c>
      <c r="G9" s="36">
        <v>2480</v>
      </c>
      <c r="H9" s="36">
        <v>2622</v>
      </c>
      <c r="I9" s="36">
        <v>2792</v>
      </c>
      <c r="J9" s="36">
        <v>3202</v>
      </c>
      <c r="K9" s="36">
        <v>3369</v>
      </c>
      <c r="L9" s="36">
        <v>3536</v>
      </c>
      <c r="M9" s="36">
        <v>3836</v>
      </c>
      <c r="N9" s="36">
        <v>4158</v>
      </c>
      <c r="O9" s="36">
        <v>4640</v>
      </c>
      <c r="P9" s="36">
        <v>5296</v>
      </c>
      <c r="Q9" s="36">
        <v>5888</v>
      </c>
      <c r="R9" s="36"/>
      <c r="S9" s="57">
        <f>C9/'#3a Referentie-caos en netto in'!$D$2</f>
        <v>15.434782608695652</v>
      </c>
      <c r="T9" s="57">
        <f>D9/'#3a Referentie-caos en netto in'!$D$2</f>
        <v>15.514492753623188</v>
      </c>
      <c r="U9" s="57">
        <f>E9/'#3a Referentie-caos en netto in'!$D$2</f>
        <v>16.659420289855074</v>
      </c>
      <c r="V9" s="57">
        <f>F9/'#3a Referentie-caos en netto in'!$D$2</f>
        <v>17.253623188405797</v>
      </c>
      <c r="W9" s="57">
        <f>G9/'#3a Referentie-caos en netto in'!$D$2</f>
        <v>17.971014492753625</v>
      </c>
      <c r="X9" s="57">
        <f>H9/'#3a Referentie-caos en netto in'!$D$2</f>
        <v>19</v>
      </c>
      <c r="Y9" s="57">
        <f>I9/'#3a Referentie-caos en netto in'!$D$2</f>
        <v>20.231884057971016</v>
      </c>
      <c r="Z9" s="57">
        <f>J9/'#3a Referentie-caos en netto in'!$D$2</f>
        <v>23.202898550724637</v>
      </c>
      <c r="AA9" s="57">
        <f>K9/'#3a Referentie-caos en netto in'!$D$2</f>
        <v>24.413043478260871</v>
      </c>
      <c r="AB9" s="57">
        <f>L9/'#3a Referentie-caos en netto in'!$D$2</f>
        <v>25.623188405797102</v>
      </c>
      <c r="AC9" s="57">
        <f>M9/'#3a Referentie-caos en netto in'!$D$2</f>
        <v>27.797101449275363</v>
      </c>
      <c r="AD9" s="57">
        <f>N9/'#3a Referentie-caos en netto in'!$D$2</f>
        <v>30.130434782608695</v>
      </c>
      <c r="AE9" s="57">
        <f>O9/'#3a Referentie-caos en netto in'!$D$2</f>
        <v>33.623188405797102</v>
      </c>
      <c r="AF9" s="57">
        <f>P9/'#3a Referentie-caos en netto in'!$D$2</f>
        <v>38.376811594202898</v>
      </c>
      <c r="AG9" s="57">
        <f>Q9/'#3a Referentie-caos en netto in'!$D$2</f>
        <v>42.666666666666664</v>
      </c>
      <c r="AH9" s="57"/>
      <c r="AI9" s="57"/>
    </row>
    <row r="10" spans="1:35" x14ac:dyDescent="0.25">
      <c r="A10" s="56"/>
      <c r="B10" s="36">
        <v>7</v>
      </c>
      <c r="C10" s="36">
        <v>2172</v>
      </c>
      <c r="D10" s="36">
        <v>2181</v>
      </c>
      <c r="E10" s="36">
        <v>2343</v>
      </c>
      <c r="F10" s="36">
        <v>2426</v>
      </c>
      <c r="G10" s="36">
        <v>2530</v>
      </c>
      <c r="H10" s="36">
        <v>2671</v>
      </c>
      <c r="I10" s="36">
        <v>2845</v>
      </c>
      <c r="J10" s="36">
        <v>3271</v>
      </c>
      <c r="K10" s="36">
        <v>3437</v>
      </c>
      <c r="L10" s="36">
        <v>3603</v>
      </c>
      <c r="M10" s="36">
        <v>3910</v>
      </c>
      <c r="N10" s="36">
        <v>4237</v>
      </c>
      <c r="O10" s="36">
        <v>4731</v>
      </c>
      <c r="P10" s="36">
        <v>5401</v>
      </c>
      <c r="Q10" s="36">
        <v>6008</v>
      </c>
      <c r="R10" s="36"/>
      <c r="S10" s="57">
        <f>C10/'#3a Referentie-caos en netto in'!$D$2</f>
        <v>15.739130434782609</v>
      </c>
      <c r="T10" s="57">
        <f>D10/'#3a Referentie-caos en netto in'!$D$2</f>
        <v>15.804347826086957</v>
      </c>
      <c r="U10" s="57">
        <f>E10/'#3a Referentie-caos en netto in'!$D$2</f>
        <v>16.978260869565219</v>
      </c>
      <c r="V10" s="57">
        <f>F10/'#3a Referentie-caos en netto in'!$D$2</f>
        <v>17.579710144927535</v>
      </c>
      <c r="W10" s="57">
        <f>G10/'#3a Referentie-caos en netto in'!$D$2</f>
        <v>18.333333333333332</v>
      </c>
      <c r="X10" s="57">
        <f>H10/'#3a Referentie-caos en netto in'!$D$2</f>
        <v>19.355072463768117</v>
      </c>
      <c r="Y10" s="57">
        <f>I10/'#3a Referentie-caos en netto in'!$D$2</f>
        <v>20.615942028985508</v>
      </c>
      <c r="Z10" s="57">
        <f>J10/'#3a Referentie-caos en netto in'!$D$2</f>
        <v>23.702898550724637</v>
      </c>
      <c r="AA10" s="57">
        <f>K10/'#3a Referentie-caos en netto in'!$D$2</f>
        <v>24.905797101449274</v>
      </c>
      <c r="AB10" s="57">
        <f>L10/'#3a Referentie-caos en netto in'!$D$2</f>
        <v>26.108695652173914</v>
      </c>
      <c r="AC10" s="57">
        <f>M10/'#3a Referentie-caos en netto in'!$D$2</f>
        <v>28.333333333333332</v>
      </c>
      <c r="AD10" s="57">
        <f>N10/'#3a Referentie-caos en netto in'!$D$2</f>
        <v>30.702898550724637</v>
      </c>
      <c r="AE10" s="57">
        <f>O10/'#3a Referentie-caos en netto in'!$D$2</f>
        <v>34.282608695652172</v>
      </c>
      <c r="AF10" s="57">
        <f>P10/'#3a Referentie-caos en netto in'!$D$2</f>
        <v>39.137681159420289</v>
      </c>
      <c r="AG10" s="57">
        <f>Q10/'#3a Referentie-caos en netto in'!$D$2</f>
        <v>43.536231884057969</v>
      </c>
      <c r="AH10" s="57"/>
      <c r="AI10" s="57"/>
    </row>
    <row r="11" spans="1:35" x14ac:dyDescent="0.25">
      <c r="A11" s="56"/>
      <c r="B11" s="36">
        <v>8</v>
      </c>
      <c r="C11" s="36">
        <v>2210</v>
      </c>
      <c r="D11" s="36">
        <v>2222</v>
      </c>
      <c r="E11" s="36">
        <v>2387</v>
      </c>
      <c r="F11" s="36">
        <v>2472</v>
      </c>
      <c r="G11" s="36">
        <v>2575</v>
      </c>
      <c r="H11" s="36">
        <v>2724</v>
      </c>
      <c r="I11" s="36">
        <v>2902</v>
      </c>
      <c r="J11" s="36">
        <v>3343</v>
      </c>
      <c r="K11" s="36">
        <v>3509</v>
      </c>
      <c r="L11" s="36">
        <v>3675</v>
      </c>
      <c r="M11" s="36">
        <v>3983</v>
      </c>
      <c r="N11" s="36">
        <v>4318</v>
      </c>
      <c r="O11" s="36">
        <v>4823</v>
      </c>
      <c r="P11" s="36">
        <v>5507</v>
      </c>
      <c r="Q11" s="36">
        <v>6129</v>
      </c>
      <c r="R11" s="36"/>
      <c r="S11" s="57">
        <f>C11/'#3a Referentie-caos en netto in'!$D$2</f>
        <v>16.014492753623188</v>
      </c>
      <c r="T11" s="57">
        <f>D11/'#3a Referentie-caos en netto in'!$D$2</f>
        <v>16.10144927536232</v>
      </c>
      <c r="U11" s="57">
        <f>E11/'#3a Referentie-caos en netto in'!$D$2</f>
        <v>17.297101449275363</v>
      </c>
      <c r="V11" s="57">
        <f>F11/'#3a Referentie-caos en netto in'!$D$2</f>
        <v>17.913043478260871</v>
      </c>
      <c r="W11" s="57">
        <f>G11/'#3a Referentie-caos en netto in'!$D$2</f>
        <v>18.659420289855074</v>
      </c>
      <c r="X11" s="57">
        <f>H11/'#3a Referentie-caos en netto in'!$D$2</f>
        <v>19.739130434782609</v>
      </c>
      <c r="Y11" s="57">
        <f>I11/'#3a Referentie-caos en netto in'!$D$2</f>
        <v>21.028985507246375</v>
      </c>
      <c r="Z11" s="57">
        <f>J11/'#3a Referentie-caos en netto in'!$D$2</f>
        <v>24.224637681159422</v>
      </c>
      <c r="AA11" s="57">
        <f>K11/'#3a Referentie-caos en netto in'!$D$2</f>
        <v>25.427536231884059</v>
      </c>
      <c r="AB11" s="57">
        <f>L11/'#3a Referentie-caos en netto in'!$D$2</f>
        <v>26.630434782608695</v>
      </c>
      <c r="AC11" s="57">
        <f>M11/'#3a Referentie-caos en netto in'!$D$2</f>
        <v>28.862318840579711</v>
      </c>
      <c r="AD11" s="57">
        <f>N11/'#3a Referentie-caos en netto in'!$D$2</f>
        <v>31.289855072463769</v>
      </c>
      <c r="AE11" s="57">
        <f>O11/'#3a Referentie-caos en netto in'!$D$2</f>
        <v>34.949275362318843</v>
      </c>
      <c r="AF11" s="57">
        <f>P11/'#3a Referentie-caos en netto in'!$D$2</f>
        <v>39.905797101449274</v>
      </c>
      <c r="AG11" s="57">
        <f>Q11/'#3a Referentie-caos en netto in'!$D$2</f>
        <v>44.413043478260867</v>
      </c>
      <c r="AH11" s="57"/>
      <c r="AI11" s="57"/>
    </row>
    <row r="12" spans="1:35" x14ac:dyDescent="0.25">
      <c r="A12" s="56"/>
      <c r="B12" s="36">
        <v>9</v>
      </c>
      <c r="C12" s="36"/>
      <c r="D12" s="36">
        <v>2263</v>
      </c>
      <c r="E12" s="36">
        <v>2434</v>
      </c>
      <c r="F12" s="36">
        <v>2519</v>
      </c>
      <c r="G12" s="36">
        <v>2626</v>
      </c>
      <c r="H12" s="36">
        <v>2774</v>
      </c>
      <c r="I12" s="36">
        <v>2956</v>
      </c>
      <c r="J12" s="36">
        <v>3415</v>
      </c>
      <c r="K12" s="36">
        <v>3581</v>
      </c>
      <c r="L12" s="36">
        <v>3746</v>
      </c>
      <c r="M12" s="36">
        <v>4059</v>
      </c>
      <c r="N12" s="36">
        <v>4401</v>
      </c>
      <c r="O12" s="36">
        <v>4916</v>
      </c>
      <c r="P12" s="36">
        <v>5614</v>
      </c>
      <c r="Q12" s="36">
        <v>6252</v>
      </c>
      <c r="R12" s="36"/>
      <c r="S12" s="57"/>
      <c r="T12" s="57">
        <f>D12/'#3a Referentie-caos en netto in'!$D$2</f>
        <v>16.39855072463768</v>
      </c>
      <c r="U12" s="57">
        <f>E12/'#3a Referentie-caos en netto in'!$D$2</f>
        <v>17.637681159420289</v>
      </c>
      <c r="V12" s="57">
        <f>F12/'#3a Referentie-caos en netto in'!$D$2</f>
        <v>18.253623188405797</v>
      </c>
      <c r="W12" s="57">
        <f>G12/'#3a Referentie-caos en netto in'!$D$2</f>
        <v>19.028985507246375</v>
      </c>
      <c r="X12" s="57">
        <f>H12/'#3a Referentie-caos en netto in'!$D$2</f>
        <v>20.10144927536232</v>
      </c>
      <c r="Y12" s="57">
        <f>I12/'#3a Referentie-caos en netto in'!$D$2</f>
        <v>21.420289855072465</v>
      </c>
      <c r="Z12" s="57">
        <f>J12/'#3a Referentie-caos en netto in'!$D$2</f>
        <v>24.746376811594203</v>
      </c>
      <c r="AA12" s="57">
        <f>K12/'#3a Referentie-caos en netto in'!$D$2</f>
        <v>25.94927536231884</v>
      </c>
      <c r="AB12" s="57">
        <f>L12/'#3a Referentie-caos en netto in'!$D$2</f>
        <v>27.144927536231883</v>
      </c>
      <c r="AC12" s="57">
        <f>M12/'#3a Referentie-caos en netto in'!$D$2</f>
        <v>29.413043478260871</v>
      </c>
      <c r="AD12" s="57">
        <f>N12/'#3a Referentie-caos en netto in'!$D$2</f>
        <v>31.891304347826086</v>
      </c>
      <c r="AE12" s="57">
        <f>O12/'#3a Referentie-caos en netto in'!$D$2</f>
        <v>35.623188405797102</v>
      </c>
      <c r="AF12" s="57">
        <f>P12/'#3a Referentie-caos en netto in'!$D$2</f>
        <v>40.681159420289852</v>
      </c>
      <c r="AG12" s="57">
        <f>Q12/'#3a Referentie-caos en netto in'!$D$2</f>
        <v>45.304347826086953</v>
      </c>
      <c r="AH12" s="57"/>
      <c r="AI12" s="57"/>
    </row>
    <row r="13" spans="1:35" x14ac:dyDescent="0.25">
      <c r="A13" s="56"/>
      <c r="B13" s="36">
        <v>10</v>
      </c>
      <c r="C13" s="36"/>
      <c r="D13" s="36">
        <v>2306</v>
      </c>
      <c r="E13" s="36">
        <v>2480</v>
      </c>
      <c r="F13" s="36">
        <v>2566</v>
      </c>
      <c r="G13" s="36">
        <v>2673</v>
      </c>
      <c r="H13" s="36">
        <v>2825</v>
      </c>
      <c r="I13" s="36">
        <v>3012</v>
      </c>
      <c r="J13" s="36">
        <v>3487</v>
      </c>
      <c r="K13" s="36">
        <v>3653</v>
      </c>
      <c r="L13" s="36">
        <v>3819</v>
      </c>
      <c r="M13" s="36">
        <v>4140</v>
      </c>
      <c r="N13" s="36">
        <v>4485</v>
      </c>
      <c r="O13" s="36">
        <v>5010</v>
      </c>
      <c r="P13" s="36">
        <v>5724</v>
      </c>
      <c r="Q13" s="36">
        <v>6378</v>
      </c>
      <c r="R13" s="36"/>
      <c r="S13" s="57"/>
      <c r="T13" s="57">
        <f>D13/'#3a Referentie-caos en netto in'!$D$2</f>
        <v>16.710144927536231</v>
      </c>
      <c r="U13" s="57">
        <f>E13/'#3a Referentie-caos en netto in'!$D$2</f>
        <v>17.971014492753625</v>
      </c>
      <c r="V13" s="57">
        <f>F13/'#3a Referentie-caos en netto in'!$D$2</f>
        <v>18.594202898550726</v>
      </c>
      <c r="W13" s="57">
        <f>G13/'#3a Referentie-caos en netto in'!$D$2</f>
        <v>19.369565217391305</v>
      </c>
      <c r="X13" s="57">
        <f>H13/'#3a Referentie-caos en netto in'!$D$2</f>
        <v>20.471014492753625</v>
      </c>
      <c r="Y13" s="57">
        <f>I13/'#3a Referentie-caos en netto in'!$D$2</f>
        <v>21.826086956521738</v>
      </c>
      <c r="Z13" s="57">
        <f>J13/'#3a Referentie-caos en netto in'!$D$2</f>
        <v>25.268115942028984</v>
      </c>
      <c r="AA13" s="57">
        <f>K13/'#3a Referentie-caos en netto in'!$D$2</f>
        <v>26.471014492753625</v>
      </c>
      <c r="AB13" s="57">
        <f>L13/'#3a Referentie-caos en netto in'!$D$2</f>
        <v>27.673913043478262</v>
      </c>
      <c r="AC13" s="57">
        <f>M13/'#3a Referentie-caos en netto in'!$D$2</f>
        <v>30</v>
      </c>
      <c r="AD13" s="57">
        <f>N13/'#3a Referentie-caos en netto in'!$D$2</f>
        <v>32.5</v>
      </c>
      <c r="AE13" s="57">
        <f>O13/'#3a Referentie-caos en netto in'!$D$2</f>
        <v>36.304347826086953</v>
      </c>
      <c r="AF13" s="57">
        <f>P13/'#3a Referentie-caos en netto in'!$D$2</f>
        <v>41.478260869565219</v>
      </c>
      <c r="AG13" s="57">
        <f>Q13/'#3a Referentie-caos en netto in'!$D$2</f>
        <v>46.217391304347828</v>
      </c>
      <c r="AH13" s="57"/>
      <c r="AI13" s="57"/>
    </row>
    <row r="14" spans="1:35" x14ac:dyDescent="0.25">
      <c r="A14" s="56"/>
      <c r="B14" s="36">
        <v>11</v>
      </c>
      <c r="C14" s="36"/>
      <c r="D14" s="36">
        <v>2346</v>
      </c>
      <c r="E14" s="36"/>
      <c r="F14" s="36">
        <v>2617</v>
      </c>
      <c r="G14" s="36">
        <v>2726</v>
      </c>
      <c r="H14" s="36">
        <v>2879</v>
      </c>
      <c r="I14" s="36">
        <v>3069</v>
      </c>
      <c r="J14" s="36">
        <v>3562</v>
      </c>
      <c r="K14" s="36">
        <v>3730</v>
      </c>
      <c r="L14" s="36">
        <v>3897</v>
      </c>
      <c r="M14" s="36">
        <v>4222</v>
      </c>
      <c r="N14" s="36">
        <v>4572</v>
      </c>
      <c r="O14" s="36">
        <v>5107</v>
      </c>
      <c r="P14" s="36">
        <v>5837</v>
      </c>
      <c r="Q14" s="36">
        <v>6503</v>
      </c>
      <c r="R14" s="36"/>
      <c r="S14" s="57"/>
      <c r="T14" s="57">
        <f>D14/'#3a Referentie-caos en netto in'!$D$2</f>
        <v>17</v>
      </c>
      <c r="U14" s="57"/>
      <c r="V14" s="57">
        <f>F14/'#3a Referentie-caos en netto in'!$D$2</f>
        <v>18.963768115942027</v>
      </c>
      <c r="W14" s="57">
        <f>G14/'#3a Referentie-caos en netto in'!$D$2</f>
        <v>19.753623188405797</v>
      </c>
      <c r="X14" s="57">
        <f>H14/'#3a Referentie-caos en netto in'!$D$2</f>
        <v>20.862318840579711</v>
      </c>
      <c r="Y14" s="57">
        <f>I14/'#3a Referentie-caos en netto in'!$D$2</f>
        <v>22.239130434782609</v>
      </c>
      <c r="Z14" s="57">
        <f>J14/'#3a Referentie-caos en netto in'!$D$2</f>
        <v>25.811594202898551</v>
      </c>
      <c r="AA14" s="57">
        <f>K14/'#3a Referentie-caos en netto in'!$D$2</f>
        <v>27.028985507246375</v>
      </c>
      <c r="AB14" s="57">
        <f>L14/'#3a Referentie-caos en netto in'!$D$2</f>
        <v>28.239130434782609</v>
      </c>
      <c r="AC14" s="57">
        <f>M14/'#3a Referentie-caos en netto in'!$D$2</f>
        <v>30.594202898550726</v>
      </c>
      <c r="AD14" s="57">
        <f>N14/'#3a Referentie-caos en netto in'!$D$2</f>
        <v>33.130434782608695</v>
      </c>
      <c r="AE14" s="57">
        <f>O14/'#3a Referentie-caos en netto in'!$D$2</f>
        <v>37.007246376811594</v>
      </c>
      <c r="AF14" s="57">
        <f>P14/'#3a Referentie-caos en netto in'!$D$2</f>
        <v>42.29710144927536</v>
      </c>
      <c r="AG14" s="57">
        <f>Q14/'#3a Referentie-caos en netto in'!$D$2</f>
        <v>47.123188405797102</v>
      </c>
      <c r="AH14" s="57"/>
      <c r="AI14" s="57"/>
    </row>
    <row r="15" spans="1:35" x14ac:dyDescent="0.25">
      <c r="A15" s="56"/>
      <c r="B15" s="36">
        <v>12</v>
      </c>
      <c r="C15" s="36"/>
      <c r="D15" s="36"/>
      <c r="E15" s="36"/>
      <c r="F15" s="36"/>
      <c r="G15" s="36">
        <v>2777</v>
      </c>
      <c r="H15" s="36">
        <v>2932</v>
      </c>
      <c r="I15" s="36">
        <v>3128</v>
      </c>
      <c r="J15" s="36">
        <v>3637</v>
      </c>
      <c r="K15" s="36">
        <v>3804</v>
      </c>
      <c r="L15" s="36">
        <v>3971</v>
      </c>
      <c r="M15" s="36">
        <v>4300</v>
      </c>
      <c r="N15" s="36">
        <v>4657</v>
      </c>
      <c r="O15" s="36">
        <v>5205</v>
      </c>
      <c r="P15" s="36">
        <v>5951</v>
      </c>
      <c r="Q15" s="36">
        <v>6632</v>
      </c>
      <c r="R15" s="36"/>
      <c r="S15" s="57"/>
      <c r="T15" s="57"/>
      <c r="U15" s="57"/>
      <c r="V15" s="57"/>
      <c r="W15" s="57">
        <f>G15/'#3a Referentie-caos en netto in'!$D$2</f>
        <v>20.123188405797102</v>
      </c>
      <c r="X15" s="57">
        <f>H15/'#3a Referentie-caos en netto in'!$D$2</f>
        <v>21.246376811594203</v>
      </c>
      <c r="Y15" s="57">
        <f>I15/'#3a Referentie-caos en netto in'!$D$2</f>
        <v>22.666666666666668</v>
      </c>
      <c r="Z15" s="57">
        <f>J15/'#3a Referentie-caos en netto in'!$D$2</f>
        <v>26.355072463768117</v>
      </c>
      <c r="AA15" s="57">
        <f>K15/'#3a Referentie-caos en netto in'!$D$2</f>
        <v>27.565217391304348</v>
      </c>
      <c r="AB15" s="57">
        <f>L15/'#3a Referentie-caos en netto in'!$D$2</f>
        <v>28.775362318840578</v>
      </c>
      <c r="AC15" s="57">
        <f>M15/'#3a Referentie-caos en netto in'!$D$2</f>
        <v>31.159420289855074</v>
      </c>
      <c r="AD15" s="57">
        <f>N15/'#3a Referentie-caos en netto in'!$D$2</f>
        <v>33.746376811594203</v>
      </c>
      <c r="AE15" s="57">
        <f>O15/'#3a Referentie-caos en netto in'!$D$2</f>
        <v>37.717391304347828</v>
      </c>
      <c r="AF15" s="57">
        <f>P15/'#3a Referentie-caos en netto in'!$D$2</f>
        <v>43.123188405797102</v>
      </c>
      <c r="AG15" s="57">
        <f>Q15/'#3a Referentie-caos en netto in'!$D$2</f>
        <v>48.05797101449275</v>
      </c>
      <c r="AH15" s="57"/>
      <c r="AI15" s="57"/>
    </row>
    <row r="16" spans="1:35" x14ac:dyDescent="0.25">
      <c r="A16" s="56"/>
      <c r="B16" s="36">
        <v>13</v>
      </c>
      <c r="C16" s="36"/>
      <c r="D16" s="36"/>
      <c r="E16" s="36"/>
      <c r="F16" s="36"/>
      <c r="G16" s="36">
        <v>2826</v>
      </c>
      <c r="H16" s="36">
        <v>2987</v>
      </c>
      <c r="I16" s="36">
        <v>3188</v>
      </c>
      <c r="J16" s="36">
        <v>3715</v>
      </c>
      <c r="K16" s="36">
        <v>3883</v>
      </c>
      <c r="L16" s="36">
        <v>4050</v>
      </c>
      <c r="M16" s="36">
        <v>4385</v>
      </c>
      <c r="N16" s="36">
        <v>4747</v>
      </c>
      <c r="O16" s="36">
        <v>5307</v>
      </c>
      <c r="P16" s="36">
        <v>6067</v>
      </c>
      <c r="Q16" s="36">
        <v>6762</v>
      </c>
      <c r="R16" s="36"/>
      <c r="S16" s="57"/>
      <c r="T16" s="57"/>
      <c r="U16" s="57"/>
      <c r="V16" s="57"/>
      <c r="W16" s="57">
        <f>G16/'#3a Referentie-caos en netto in'!$D$2</f>
        <v>20.478260869565219</v>
      </c>
      <c r="X16" s="57">
        <f>H16/'#3a Referentie-caos en netto in'!$D$2</f>
        <v>21.644927536231883</v>
      </c>
      <c r="Y16" s="57">
        <f>I16/'#3a Referentie-caos en netto in'!$D$2</f>
        <v>23.10144927536232</v>
      </c>
      <c r="Z16" s="57">
        <f>J16/'#3a Referentie-caos en netto in'!$D$2</f>
        <v>26.920289855072465</v>
      </c>
      <c r="AA16" s="57">
        <f>K16/'#3a Referentie-caos en netto in'!$D$2</f>
        <v>28.137681159420289</v>
      </c>
      <c r="AB16" s="57">
        <f>L16/'#3a Referentie-caos en netto in'!$D$2</f>
        <v>29.347826086956523</v>
      </c>
      <c r="AC16" s="57">
        <f>M16/'#3a Referentie-caos en netto in'!$D$2</f>
        <v>31.775362318840578</v>
      </c>
      <c r="AD16" s="57">
        <f>N16/'#3a Referentie-caos en netto in'!$D$2</f>
        <v>34.39855072463768</v>
      </c>
      <c r="AE16" s="57">
        <f>O16/'#3a Referentie-caos en netto in'!$D$2</f>
        <v>38.456521739130437</v>
      </c>
      <c r="AF16" s="57">
        <f>P16/'#3a Referentie-caos en netto in'!$D$2</f>
        <v>43.963768115942031</v>
      </c>
      <c r="AG16" s="57">
        <f>Q16/'#3a Referentie-caos en netto in'!$D$2</f>
        <v>49</v>
      </c>
      <c r="AH16" s="57"/>
      <c r="AI16" s="57"/>
    </row>
    <row r="17" spans="1:35" x14ac:dyDescent="0.25">
      <c r="A17" s="56"/>
      <c r="B17" s="36">
        <v>14</v>
      </c>
      <c r="C17" s="36"/>
      <c r="D17" s="36"/>
      <c r="E17" s="36"/>
      <c r="F17" s="36"/>
      <c r="G17" s="36">
        <v>2879</v>
      </c>
      <c r="H17" s="36">
        <v>3041</v>
      </c>
      <c r="I17" s="36">
        <v>3250</v>
      </c>
      <c r="J17" s="36">
        <v>3792</v>
      </c>
      <c r="K17" s="36">
        <v>3962</v>
      </c>
      <c r="L17" s="36">
        <v>4131</v>
      </c>
      <c r="M17" s="36">
        <v>4470</v>
      </c>
      <c r="N17" s="36">
        <v>4841</v>
      </c>
      <c r="O17" s="36">
        <v>5411</v>
      </c>
      <c r="P17" s="36">
        <v>6187</v>
      </c>
      <c r="Q17" s="36">
        <v>6897</v>
      </c>
      <c r="R17" s="36"/>
      <c r="S17" s="57"/>
      <c r="T17" s="57"/>
      <c r="U17" s="57"/>
      <c r="V17" s="57"/>
      <c r="W17" s="57">
        <f>G17/'#3a Referentie-caos en netto in'!$D$2</f>
        <v>20.862318840579711</v>
      </c>
      <c r="X17" s="57">
        <f>H17/'#3a Referentie-caos en netto in'!$D$2</f>
        <v>22.036231884057973</v>
      </c>
      <c r="Y17" s="57">
        <f>I17/'#3a Referentie-caos en netto in'!$D$2</f>
        <v>23.55072463768116</v>
      </c>
      <c r="Z17" s="57">
        <f>J17/'#3a Referentie-caos en netto in'!$D$2</f>
        <v>27.478260869565219</v>
      </c>
      <c r="AA17" s="57">
        <f>K17/'#3a Referentie-caos en netto in'!$D$2</f>
        <v>28.710144927536231</v>
      </c>
      <c r="AB17" s="57">
        <f>L17/'#3a Referentie-caos en netto in'!$D$2</f>
        <v>29.934782608695652</v>
      </c>
      <c r="AC17" s="57">
        <f>M17/'#3a Referentie-caos en netto in'!$D$2</f>
        <v>32.391304347826086</v>
      </c>
      <c r="AD17" s="57">
        <f>N17/'#3a Referentie-caos en netto in'!$D$2</f>
        <v>35.079710144927539</v>
      </c>
      <c r="AE17" s="57">
        <f>O17/'#3a Referentie-caos en netto in'!$D$2</f>
        <v>39.210144927536234</v>
      </c>
      <c r="AF17" s="57">
        <f>P17/'#3a Referentie-caos en netto in'!$D$2</f>
        <v>44.833333333333336</v>
      </c>
      <c r="AG17" s="57">
        <f>Q17/'#3a Referentie-caos en netto in'!$D$2</f>
        <v>49.978260869565219</v>
      </c>
      <c r="AH17" s="57"/>
      <c r="AI17" s="57"/>
    </row>
    <row r="18" spans="1:35" x14ac:dyDescent="0.25">
      <c r="A18" s="56"/>
      <c r="B18" s="36">
        <v>15</v>
      </c>
      <c r="C18" s="36"/>
      <c r="D18" s="36"/>
      <c r="E18" s="36"/>
      <c r="F18" s="36"/>
      <c r="G18" s="36"/>
      <c r="H18" s="36">
        <v>3101</v>
      </c>
      <c r="I18" s="36">
        <v>3312</v>
      </c>
      <c r="J18" s="36">
        <v>3874</v>
      </c>
      <c r="K18" s="36">
        <v>4043</v>
      </c>
      <c r="L18" s="36">
        <v>4211</v>
      </c>
      <c r="M18" s="36">
        <v>4557</v>
      </c>
      <c r="N18" s="36">
        <v>4934</v>
      </c>
      <c r="O18" s="36">
        <v>5516</v>
      </c>
      <c r="P18" s="36">
        <v>6307</v>
      </c>
      <c r="Q18" s="36"/>
      <c r="R18" s="36"/>
      <c r="S18" s="57"/>
      <c r="T18" s="57"/>
      <c r="U18" s="57"/>
      <c r="V18" s="57"/>
      <c r="W18" s="57"/>
      <c r="X18" s="57">
        <f>H18/'#3a Referentie-caos en netto in'!$D$2</f>
        <v>22.471014492753625</v>
      </c>
      <c r="Y18" s="57">
        <f>I18/'#3a Referentie-caos en netto in'!$D$2</f>
        <v>24</v>
      </c>
      <c r="Z18" s="57">
        <f>J18/'#3a Referentie-caos en netto in'!$D$2</f>
        <v>28.072463768115941</v>
      </c>
      <c r="AA18" s="57">
        <f>K18/'#3a Referentie-caos en netto in'!$D$2</f>
        <v>29.297101449275363</v>
      </c>
      <c r="AB18" s="57">
        <f>L18/'#3a Referentie-caos en netto in'!$D$2</f>
        <v>30.514492753623188</v>
      </c>
      <c r="AC18" s="57">
        <f>M18/'#3a Referentie-caos en netto in'!$D$2</f>
        <v>33.021739130434781</v>
      </c>
      <c r="AD18" s="57">
        <f>N18/'#3a Referentie-caos en netto in'!$D$2</f>
        <v>35.753623188405797</v>
      </c>
      <c r="AE18" s="57">
        <f>O18/'#3a Referentie-caos en netto in'!$D$2</f>
        <v>39.971014492753625</v>
      </c>
      <c r="AF18" s="57">
        <f>P18/'#3a Referentie-caos en netto in'!$D$2</f>
        <v>45.70289855072464</v>
      </c>
      <c r="AG18" s="57"/>
      <c r="AH18" s="57"/>
      <c r="AI18" s="57"/>
    </row>
    <row r="19" spans="1:35" x14ac:dyDescent="0.25">
      <c r="A19" s="56"/>
      <c r="B19" s="36">
        <v>16</v>
      </c>
      <c r="C19" s="36"/>
      <c r="D19" s="36"/>
      <c r="E19" s="36"/>
      <c r="F19" s="36"/>
      <c r="G19" s="36"/>
      <c r="H19" s="36">
        <v>3156</v>
      </c>
      <c r="I19" s="36">
        <v>3373</v>
      </c>
      <c r="J19" s="36">
        <v>3952</v>
      </c>
      <c r="K19" s="36">
        <v>4124</v>
      </c>
      <c r="L19" s="36">
        <v>4295</v>
      </c>
      <c r="M19" s="36">
        <v>4646</v>
      </c>
      <c r="N19" s="36">
        <v>5032</v>
      </c>
      <c r="O19" s="36">
        <v>5624</v>
      </c>
      <c r="P19" s="36"/>
      <c r="Q19" s="36"/>
      <c r="R19" s="36"/>
      <c r="S19" s="57"/>
      <c r="T19" s="57"/>
      <c r="U19" s="57"/>
      <c r="V19" s="57"/>
      <c r="W19" s="57"/>
      <c r="X19" s="57">
        <f>H19/'#3a Referentie-caos en netto in'!$D$2</f>
        <v>22.869565217391305</v>
      </c>
      <c r="Y19" s="57">
        <f>I19/'#3a Referentie-caos en netto in'!$D$2</f>
        <v>24.442028985507246</v>
      </c>
      <c r="Z19" s="57">
        <f>J19/'#3a Referentie-caos en netto in'!$D$2</f>
        <v>28.637681159420289</v>
      </c>
      <c r="AA19" s="57">
        <f>K19/'#3a Referentie-caos en netto in'!$D$2</f>
        <v>29.884057971014492</v>
      </c>
      <c r="AB19" s="57">
        <f>L19/'#3a Referentie-caos en netto in'!$D$2</f>
        <v>31.123188405797102</v>
      </c>
      <c r="AC19" s="57">
        <f>M19/'#3a Referentie-caos en netto in'!$D$2</f>
        <v>33.666666666666664</v>
      </c>
      <c r="AD19" s="57">
        <f>N19/'#3a Referentie-caos en netto in'!$D$2</f>
        <v>36.463768115942031</v>
      </c>
      <c r="AE19" s="57">
        <f>O19/'#3a Referentie-caos en netto in'!$D$2</f>
        <v>40.753623188405797</v>
      </c>
      <c r="AF19" s="57"/>
      <c r="AG19" s="57"/>
      <c r="AH19" s="57"/>
      <c r="AI19" s="57"/>
    </row>
    <row r="20" spans="1:35" x14ac:dyDescent="0.25">
      <c r="A20" s="56"/>
      <c r="B20" s="36">
        <v>17</v>
      </c>
      <c r="C20" s="36"/>
      <c r="D20" s="36"/>
      <c r="E20" s="36"/>
      <c r="F20" s="36"/>
      <c r="G20" s="36"/>
      <c r="H20" s="36"/>
      <c r="I20" s="36">
        <v>3440</v>
      </c>
      <c r="J20" s="36">
        <v>4039</v>
      </c>
      <c r="K20" s="36">
        <v>4210</v>
      </c>
      <c r="L20" s="36">
        <v>4380</v>
      </c>
      <c r="M20" s="36">
        <v>4735</v>
      </c>
      <c r="N20" s="36">
        <v>5128</v>
      </c>
      <c r="O20" s="36">
        <v>5734</v>
      </c>
      <c r="P20" s="36"/>
      <c r="Q20" s="36"/>
      <c r="R20" s="36"/>
      <c r="S20" s="57"/>
      <c r="T20" s="57"/>
      <c r="U20" s="57"/>
      <c r="V20" s="57"/>
      <c r="W20" s="57"/>
      <c r="X20" s="57"/>
      <c r="Y20" s="57">
        <f>I20/'#3a Referentie-caos en netto in'!$D$2</f>
        <v>24.927536231884059</v>
      </c>
      <c r="Z20" s="57">
        <f>J20/'#3a Referentie-caos en netto in'!$D$2</f>
        <v>29.268115942028984</v>
      </c>
      <c r="AA20" s="57">
        <f>K20/'#3a Referentie-caos en netto in'!$D$2</f>
        <v>30.507246376811594</v>
      </c>
      <c r="AB20" s="57">
        <f>L20/'#3a Referentie-caos en netto in'!$D$2</f>
        <v>31.739130434782609</v>
      </c>
      <c r="AC20" s="57">
        <f>M20/'#3a Referentie-caos en netto in'!$D$2</f>
        <v>34.311594202898547</v>
      </c>
      <c r="AD20" s="57">
        <f>N20/'#3a Referentie-caos en netto in'!$D$2</f>
        <v>37.159420289855071</v>
      </c>
      <c r="AE20" s="57">
        <f>O20/'#3a Referentie-caos en netto in'!$D$2</f>
        <v>41.550724637681157</v>
      </c>
      <c r="AF20" s="57"/>
      <c r="AG20" s="57"/>
      <c r="AH20" s="57"/>
      <c r="AI20" s="57"/>
    </row>
    <row r="21" spans="1:35" x14ac:dyDescent="0.25">
      <c r="A21" s="56"/>
      <c r="B21" s="36">
        <v>18</v>
      </c>
      <c r="C21" s="36"/>
      <c r="D21" s="36"/>
      <c r="E21" s="36"/>
      <c r="F21" s="36"/>
      <c r="G21" s="36"/>
      <c r="H21" s="36"/>
      <c r="I21" s="36">
        <v>2504</v>
      </c>
      <c r="J21" s="36">
        <v>4125</v>
      </c>
      <c r="K21" s="36">
        <v>4297</v>
      </c>
      <c r="L21" s="36">
        <v>4468</v>
      </c>
      <c r="M21" s="36">
        <v>4827</v>
      </c>
      <c r="N21" s="36">
        <v>5228</v>
      </c>
      <c r="O21" s="36"/>
      <c r="P21" s="36"/>
      <c r="Q21" s="36"/>
      <c r="R21" s="36"/>
      <c r="S21" s="57"/>
      <c r="T21" s="57"/>
      <c r="U21" s="57"/>
      <c r="V21" s="57"/>
      <c r="W21" s="57"/>
      <c r="X21" s="57"/>
      <c r="Y21" s="57">
        <f>I21/'#3a Referentie-caos en netto in'!$D$2</f>
        <v>18.144927536231883</v>
      </c>
      <c r="Z21" s="57">
        <f>J21/'#3a Referentie-caos en netto in'!$D$2</f>
        <v>29.891304347826086</v>
      </c>
      <c r="AA21" s="57">
        <f>K21/'#3a Referentie-caos en netto in'!$D$2</f>
        <v>31.137681159420289</v>
      </c>
      <c r="AB21" s="57">
        <f>L21/'#3a Referentie-caos en netto in'!$D$2</f>
        <v>32.376811594202898</v>
      </c>
      <c r="AC21" s="57">
        <f>M21/'#3a Referentie-caos en netto in'!$D$2</f>
        <v>34.978260869565219</v>
      </c>
      <c r="AD21" s="57">
        <f>N21/'#3a Referentie-caos en netto in'!$D$2</f>
        <v>37.884057971014492</v>
      </c>
      <c r="AE21" s="57"/>
      <c r="AF21" s="57"/>
      <c r="AG21" s="57"/>
      <c r="AH21" s="57"/>
      <c r="AI21" s="57"/>
    </row>
    <row r="22" spans="1:35" x14ac:dyDescent="0.25">
      <c r="A22" s="56"/>
      <c r="B22" s="36">
        <v>19</v>
      </c>
      <c r="C22" s="36"/>
      <c r="D22" s="36"/>
      <c r="E22" s="36"/>
      <c r="F22" s="36"/>
      <c r="G22" s="36"/>
      <c r="H22" s="36"/>
      <c r="I22" s="36">
        <v>2571</v>
      </c>
      <c r="J22" s="36">
        <v>4211</v>
      </c>
      <c r="K22" s="36">
        <v>4384</v>
      </c>
      <c r="L22" s="36">
        <v>4557</v>
      </c>
      <c r="M22" s="36">
        <v>4921</v>
      </c>
      <c r="N22" s="36">
        <v>5329</v>
      </c>
      <c r="O22" s="36"/>
      <c r="P22" s="36"/>
      <c r="Q22" s="36"/>
      <c r="R22" s="36"/>
      <c r="S22" s="57"/>
      <c r="T22" s="57"/>
      <c r="U22" s="57"/>
      <c r="V22" s="57"/>
      <c r="W22" s="57"/>
      <c r="X22" s="57"/>
      <c r="Y22" s="57">
        <f>I22/'#3a Referentie-caos en netto in'!$D$2</f>
        <v>18.630434782608695</v>
      </c>
      <c r="Z22" s="57">
        <f>J22/'#3a Referentie-caos en netto in'!$D$2</f>
        <v>30.514492753623188</v>
      </c>
      <c r="AA22" s="57">
        <f>K22/'#3a Referentie-caos en netto in'!$D$2</f>
        <v>31.768115942028984</v>
      </c>
      <c r="AB22" s="57">
        <f>L22/'#3a Referentie-caos en netto in'!$D$2</f>
        <v>33.021739130434781</v>
      </c>
      <c r="AC22" s="57">
        <f>M22/'#3a Referentie-caos en netto in'!$D$2</f>
        <v>35.659420289855071</v>
      </c>
      <c r="AD22" s="57">
        <f>N22/'#3a Referentie-caos en netto in'!$D$2</f>
        <v>38.615942028985508</v>
      </c>
      <c r="AE22" s="57"/>
      <c r="AF22" s="57"/>
      <c r="AG22" s="57"/>
      <c r="AH22" s="57"/>
      <c r="AI22" s="57"/>
    </row>
    <row r="23" spans="1:35" x14ac:dyDescent="0.25">
      <c r="A23" s="56"/>
      <c r="B23" s="36">
        <v>20</v>
      </c>
      <c r="C23" s="36"/>
      <c r="D23" s="36"/>
      <c r="E23" s="36"/>
      <c r="F23" s="36"/>
      <c r="G23" s="36"/>
      <c r="H23" s="36"/>
      <c r="I23" s="36"/>
      <c r="J23" s="36">
        <v>4300</v>
      </c>
      <c r="K23" s="36">
        <v>4473</v>
      </c>
      <c r="L23" s="36">
        <v>4646</v>
      </c>
      <c r="M23" s="36"/>
      <c r="N23" s="36"/>
      <c r="O23" s="36"/>
      <c r="P23" s="36"/>
      <c r="Q23" s="36"/>
      <c r="R23" s="36"/>
      <c r="S23" s="57"/>
      <c r="T23" s="57"/>
      <c r="U23" s="57"/>
      <c r="V23" s="57"/>
      <c r="W23" s="57"/>
      <c r="X23" s="57"/>
      <c r="Y23" s="57"/>
      <c r="Z23" s="57">
        <f>J23/'#3a Referentie-caos en netto in'!$D$2</f>
        <v>31.159420289855074</v>
      </c>
      <c r="AA23" s="57">
        <f>K23/'#3a Referentie-caos en netto in'!$D$2</f>
        <v>32.413043478260867</v>
      </c>
      <c r="AB23" s="57">
        <f>L23/'#3a Referentie-caos en netto in'!$D$2</f>
        <v>33.666666666666664</v>
      </c>
      <c r="AC23" s="57"/>
      <c r="AD23" s="57"/>
      <c r="AE23" s="57"/>
      <c r="AF23" s="57"/>
      <c r="AG23" s="57"/>
      <c r="AH23" s="57"/>
      <c r="AI23" s="57"/>
    </row>
    <row r="24" spans="1:35" x14ac:dyDescent="0.25">
      <c r="A24" s="58"/>
      <c r="B24" s="59" t="s">
        <v>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>
        <f t="shared" ref="S24:AG24" si="0">SUM(S3:S6)/4</f>
        <v>14.57608695652174</v>
      </c>
      <c r="T24" s="60">
        <f t="shared" si="0"/>
        <v>14.599637681159422</v>
      </c>
      <c r="U24" s="60">
        <f t="shared" si="0"/>
        <v>15.293478260869566</v>
      </c>
      <c r="V24" s="60">
        <f t="shared" si="0"/>
        <v>15.873188405797102</v>
      </c>
      <c r="W24" s="60">
        <f t="shared" si="0"/>
        <v>16.523550724637683</v>
      </c>
      <c r="X24" s="60">
        <f t="shared" si="0"/>
        <v>17.434782608695652</v>
      </c>
      <c r="Y24" s="60">
        <f t="shared" si="0"/>
        <v>18.585144927536234</v>
      </c>
      <c r="Z24" s="60">
        <f t="shared" si="0"/>
        <v>21.027173913043477</v>
      </c>
      <c r="AA24" s="60">
        <f t="shared" si="0"/>
        <v>22.213768115942031</v>
      </c>
      <c r="AB24" s="60">
        <f t="shared" si="0"/>
        <v>23.396739130434781</v>
      </c>
      <c r="AC24" s="60">
        <f t="shared" si="0"/>
        <v>25.510869565217391</v>
      </c>
      <c r="AD24" s="60">
        <f t="shared" si="0"/>
        <v>27.684782608695652</v>
      </c>
      <c r="AE24" s="60">
        <f t="shared" si="0"/>
        <v>30.900362318840578</v>
      </c>
      <c r="AF24" s="60">
        <f t="shared" si="0"/>
        <v>35.17210144927536</v>
      </c>
      <c r="AG24" s="60">
        <f t="shared" si="0"/>
        <v>39.003623188405797</v>
      </c>
      <c r="AH24" s="60"/>
      <c r="AI24" s="60"/>
    </row>
    <row r="25" spans="1:35" x14ac:dyDescent="0.25">
      <c r="A25" s="58"/>
      <c r="B25" s="59" t="s">
        <v>9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>
        <f t="shared" ref="S25:AG25" si="1">SUM(S8:S11)/4</f>
        <v>15.588768115942029</v>
      </c>
      <c r="T25" s="60">
        <f t="shared" si="1"/>
        <v>15.663043478260869</v>
      </c>
      <c r="U25" s="60">
        <f t="shared" si="1"/>
        <v>16.820652173913043</v>
      </c>
      <c r="V25" s="60">
        <f t="shared" si="1"/>
        <v>17.420289855072465</v>
      </c>
      <c r="W25" s="60">
        <f t="shared" si="1"/>
        <v>18.15217391304348</v>
      </c>
      <c r="X25" s="60">
        <f t="shared" si="1"/>
        <v>19.179347826086957</v>
      </c>
      <c r="Y25" s="60">
        <f t="shared" si="1"/>
        <v>20.434782608695652</v>
      </c>
      <c r="Z25" s="60">
        <f t="shared" si="1"/>
        <v>23.456521739130434</v>
      </c>
      <c r="AA25" s="60">
        <f t="shared" si="1"/>
        <v>24.661231884057969</v>
      </c>
      <c r="AB25" s="60">
        <f t="shared" si="1"/>
        <v>25.865942028985508</v>
      </c>
      <c r="AC25" s="60">
        <f t="shared" si="1"/>
        <v>28.065217391304344</v>
      </c>
      <c r="AD25" s="60">
        <f t="shared" si="1"/>
        <v>30.423913043478262</v>
      </c>
      <c r="AE25" s="60">
        <f t="shared" si="1"/>
        <v>33.965579710144922</v>
      </c>
      <c r="AF25" s="60">
        <f t="shared" si="1"/>
        <v>38.760869565217391</v>
      </c>
      <c r="AG25" s="60">
        <f t="shared" si="1"/>
        <v>43.112318840579711</v>
      </c>
      <c r="AH25" s="60"/>
      <c r="AI25" s="60"/>
    </row>
    <row r="26" spans="1:35" x14ac:dyDescent="0.25">
      <c r="A26" s="58"/>
      <c r="B26" s="59" t="s">
        <v>10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>
        <f>S11</f>
        <v>16.014492753623188</v>
      </c>
      <c r="T26" s="60">
        <f t="shared" ref="T26:AG26" si="2">SUMIF(T12:T23,"&gt;0",T12:T23)/COUNTIF(T12:T23,"&gt;0")</f>
        <v>16.702898550724637</v>
      </c>
      <c r="U26" s="60">
        <f t="shared" si="2"/>
        <v>17.804347826086957</v>
      </c>
      <c r="V26" s="60">
        <f t="shared" si="2"/>
        <v>18.603864734299517</v>
      </c>
      <c r="W26" s="60">
        <f t="shared" si="2"/>
        <v>19.935990338164249</v>
      </c>
      <c r="X26" s="60">
        <f t="shared" si="2"/>
        <v>21.462862318840582</v>
      </c>
      <c r="Y26" s="60">
        <f t="shared" si="2"/>
        <v>22.268115942028984</v>
      </c>
      <c r="Z26" s="60">
        <f t="shared" si="2"/>
        <v>27.843599033816421</v>
      </c>
      <c r="AA26" s="60">
        <f t="shared" si="2"/>
        <v>29.072463768115941</v>
      </c>
      <c r="AB26" s="60">
        <f t="shared" si="2"/>
        <v>30.296497584541058</v>
      </c>
      <c r="AC26" s="60">
        <f t="shared" si="2"/>
        <v>32.451910408432141</v>
      </c>
      <c r="AD26" s="60">
        <f t="shared" si="2"/>
        <v>35.147562582345188</v>
      </c>
      <c r="AE26" s="60">
        <f t="shared" si="2"/>
        <v>38.510466988727863</v>
      </c>
      <c r="AF26" s="60">
        <f t="shared" si="2"/>
        <v>43.154244306418214</v>
      </c>
      <c r="AG26" s="60">
        <f t="shared" si="2"/>
        <v>47.613526570048315</v>
      </c>
      <c r="AH26" s="60"/>
      <c r="AI26" s="60"/>
    </row>
    <row r="27" spans="1:35" x14ac:dyDescent="0.25">
      <c r="A27" s="54" t="s">
        <v>71</v>
      </c>
      <c r="B27" s="55"/>
      <c r="C27" s="55"/>
      <c r="D27" s="55"/>
      <c r="E27" s="55"/>
      <c r="F27" s="55"/>
      <c r="G27" s="55"/>
      <c r="H27" s="55"/>
      <c r="I27" s="55">
        <v>7</v>
      </c>
      <c r="J27" s="55">
        <v>8</v>
      </c>
      <c r="K27" s="55">
        <v>9</v>
      </c>
      <c r="L27" s="55">
        <v>10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>
        <v>7</v>
      </c>
      <c r="Z27" s="55">
        <v>8</v>
      </c>
      <c r="AA27" s="55">
        <v>9</v>
      </c>
      <c r="AB27" s="55">
        <v>10</v>
      </c>
      <c r="AC27" s="55"/>
      <c r="AD27" s="55"/>
      <c r="AE27" s="55"/>
      <c r="AF27" s="55"/>
      <c r="AG27" s="55"/>
      <c r="AH27" s="55"/>
      <c r="AI27" s="55"/>
    </row>
    <row r="28" spans="1:35" x14ac:dyDescent="0.25">
      <c r="A28" s="56"/>
      <c r="B28" s="36">
        <v>0</v>
      </c>
      <c r="C28" s="36"/>
      <c r="D28" s="36"/>
      <c r="E28" s="36"/>
      <c r="F28" s="36"/>
      <c r="G28" s="36"/>
      <c r="H28" s="36"/>
      <c r="I28" s="36">
        <v>2774</v>
      </c>
      <c r="J28" s="36">
        <v>2963</v>
      </c>
      <c r="K28" s="36">
        <v>3187</v>
      </c>
      <c r="L28" s="36">
        <v>3468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57">
        <f>I28/'#3a Referentie-caos en netto in'!$D$3</f>
        <v>20.427098674521357</v>
      </c>
      <c r="Z28" s="57">
        <f>J28/'#3a Referentie-caos en netto in'!$D$3</f>
        <v>21.818851251840947</v>
      </c>
      <c r="AA28" s="57">
        <f>K28/'#3a Referentie-caos en netto in'!$D$3</f>
        <v>23.468335787923419</v>
      </c>
      <c r="AB28" s="57">
        <f>L28/'#3a Referentie-caos en netto in'!$D$3</f>
        <v>25.537555228276879</v>
      </c>
      <c r="AC28" s="36"/>
      <c r="AD28" s="36"/>
      <c r="AE28" s="36"/>
      <c r="AF28" s="36"/>
      <c r="AG28" s="36"/>
      <c r="AH28" s="36"/>
      <c r="AI28" s="36"/>
    </row>
    <row r="29" spans="1:35" x14ac:dyDescent="0.25">
      <c r="A29" s="56"/>
      <c r="B29" s="36">
        <v>1</v>
      </c>
      <c r="C29" s="36"/>
      <c r="D29" s="36"/>
      <c r="E29" s="36"/>
      <c r="F29" s="36"/>
      <c r="G29" s="36"/>
      <c r="H29" s="36"/>
      <c r="I29" s="36">
        <v>2850</v>
      </c>
      <c r="J29" s="36">
        <v>3041</v>
      </c>
      <c r="K29" s="36">
        <v>3278</v>
      </c>
      <c r="L29" s="36">
        <v>3563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57">
        <f>I29/'#3a Referentie-caos en netto in'!$D$3</f>
        <v>20.986745213549341</v>
      </c>
      <c r="Z29" s="57">
        <f>J29/'#3a Referentie-caos en netto in'!$D$3</f>
        <v>22.393225331369663</v>
      </c>
      <c r="AA29" s="57">
        <f>K29/'#3a Referentie-caos en netto in'!$D$3</f>
        <v>24.138438880706925</v>
      </c>
      <c r="AB29" s="57">
        <f>L29/'#3a Referentie-caos en netto in'!$D$3</f>
        <v>26.237113402061858</v>
      </c>
      <c r="AC29" s="36"/>
      <c r="AD29" s="36"/>
      <c r="AE29" s="36"/>
      <c r="AF29" s="36"/>
      <c r="AG29" s="36"/>
      <c r="AH29" s="36"/>
      <c r="AI29" s="36"/>
    </row>
    <row r="30" spans="1:35" x14ac:dyDescent="0.25">
      <c r="A30" s="56"/>
      <c r="B30" s="36">
        <v>2</v>
      </c>
      <c r="C30" s="36"/>
      <c r="D30" s="36"/>
      <c r="E30" s="36"/>
      <c r="F30" s="36"/>
      <c r="G30" s="36"/>
      <c r="H30" s="36"/>
      <c r="I30" s="36">
        <v>2922</v>
      </c>
      <c r="J30" s="36">
        <v>3125</v>
      </c>
      <c r="K30" s="36">
        <v>3362</v>
      </c>
      <c r="L30" s="36">
        <v>3658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57">
        <f>I30/'#3a Referentie-caos en netto in'!$D$3</f>
        <v>21.516936671575849</v>
      </c>
      <c r="Z30" s="57">
        <f>J30/'#3a Referentie-caos en netto in'!$D$3</f>
        <v>23.011782032400593</v>
      </c>
      <c r="AA30" s="57">
        <f>K30/'#3a Referentie-caos en netto in'!$D$3</f>
        <v>24.756995581737854</v>
      </c>
      <c r="AB30" s="57">
        <f>L30/'#3a Referentie-caos en netto in'!$D$3</f>
        <v>26.936671575846837</v>
      </c>
      <c r="AC30" s="36"/>
      <c r="AD30" s="36"/>
      <c r="AE30" s="36"/>
      <c r="AF30" s="36"/>
      <c r="AG30" s="36"/>
      <c r="AH30" s="36"/>
      <c r="AI30" s="36"/>
    </row>
    <row r="31" spans="1:35" x14ac:dyDescent="0.25">
      <c r="A31" s="56"/>
      <c r="B31" s="36">
        <v>3</v>
      </c>
      <c r="C31" s="36"/>
      <c r="D31" s="36"/>
      <c r="E31" s="36"/>
      <c r="F31" s="36"/>
      <c r="G31" s="36"/>
      <c r="H31" s="36"/>
      <c r="I31" s="36">
        <v>2999</v>
      </c>
      <c r="J31" s="36">
        <v>3203</v>
      </c>
      <c r="K31" s="36">
        <v>3451</v>
      </c>
      <c r="L31" s="36">
        <v>3752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57">
        <f>I31/'#3a Referentie-caos en netto in'!$D$3</f>
        <v>22.083946980854201</v>
      </c>
      <c r="Z31" s="57">
        <f>J31/'#3a Referentie-caos en netto in'!$D$3</f>
        <v>23.586156111929309</v>
      </c>
      <c r="AA31" s="57">
        <f>K31/'#3a Referentie-caos en netto in'!$D$3</f>
        <v>25.412371134020621</v>
      </c>
      <c r="AB31" s="57">
        <f>L31/'#3a Referentie-caos en netto in'!$D$3</f>
        <v>27.628865979381448</v>
      </c>
      <c r="AC31" s="36"/>
      <c r="AD31" s="36"/>
      <c r="AE31" s="36"/>
      <c r="AF31" s="36"/>
      <c r="AG31" s="36"/>
      <c r="AH31" s="36"/>
      <c r="AI31" s="36"/>
    </row>
    <row r="32" spans="1:35" x14ac:dyDescent="0.25">
      <c r="A32" s="56"/>
      <c r="B32" s="36">
        <v>4</v>
      </c>
      <c r="C32" s="36"/>
      <c r="D32" s="36"/>
      <c r="E32" s="36"/>
      <c r="F32" s="36"/>
      <c r="G32" s="36"/>
      <c r="H32" s="36"/>
      <c r="I32" s="36">
        <v>3074</v>
      </c>
      <c r="J32" s="36">
        <v>3283</v>
      </c>
      <c r="K32" s="36">
        <v>3538</v>
      </c>
      <c r="L32" s="36">
        <v>3845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57">
        <f>I32/'#3a Referentie-caos en netto in'!$D$3</f>
        <v>22.636229749631813</v>
      </c>
      <c r="Z32" s="57">
        <f>J32/'#3a Referentie-caos en netto in'!$D$3</f>
        <v>24.175257731958766</v>
      </c>
      <c r="AA32" s="57">
        <f>K32/'#3a Referentie-caos en netto in'!$D$3</f>
        <v>26.053019145802654</v>
      </c>
      <c r="AB32" s="57">
        <f>L32/'#3a Referentie-caos en netto in'!$D$3</f>
        <v>28.313696612665687</v>
      </c>
      <c r="AC32" s="36"/>
      <c r="AD32" s="36"/>
      <c r="AE32" s="36"/>
      <c r="AF32" s="36"/>
      <c r="AG32" s="36"/>
      <c r="AH32" s="36"/>
      <c r="AI32" s="36"/>
    </row>
    <row r="33" spans="1:35" x14ac:dyDescent="0.25">
      <c r="A33" s="56"/>
      <c r="B33" s="36">
        <v>5</v>
      </c>
      <c r="C33" s="36"/>
      <c r="D33" s="36"/>
      <c r="E33" s="36"/>
      <c r="F33" s="36"/>
      <c r="G33" s="36"/>
      <c r="H33" s="36"/>
      <c r="I33" s="36">
        <v>3148</v>
      </c>
      <c r="J33" s="36">
        <v>3362</v>
      </c>
      <c r="K33" s="36">
        <v>3622</v>
      </c>
      <c r="L33" s="36">
        <v>3940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57">
        <f>I33/'#3a Referentie-caos en netto in'!$D$3</f>
        <v>23.18114874815906</v>
      </c>
      <c r="Z33" s="57">
        <f>J33/'#3a Referentie-caos en netto in'!$D$3</f>
        <v>24.756995581737854</v>
      </c>
      <c r="AA33" s="57">
        <f>K33/'#3a Referentie-caos en netto in'!$D$3</f>
        <v>26.671575846833584</v>
      </c>
      <c r="AB33" s="57">
        <f>L33/'#3a Referentie-caos en netto in'!$D$3</f>
        <v>29.013254786450666</v>
      </c>
      <c r="AC33" s="36"/>
      <c r="AD33" s="36"/>
      <c r="AE33" s="36"/>
      <c r="AF33" s="36"/>
      <c r="AG33" s="36"/>
      <c r="AH33" s="36"/>
      <c r="AI33" s="36"/>
    </row>
    <row r="34" spans="1:35" x14ac:dyDescent="0.25">
      <c r="A34" s="56"/>
      <c r="B34" s="36">
        <v>6</v>
      </c>
      <c r="C34" s="36"/>
      <c r="D34" s="36"/>
      <c r="E34" s="36"/>
      <c r="F34" s="36"/>
      <c r="G34" s="36"/>
      <c r="H34" s="36"/>
      <c r="I34" s="36">
        <v>3224</v>
      </c>
      <c r="J34" s="36">
        <v>3445</v>
      </c>
      <c r="K34" s="36">
        <v>3711</v>
      </c>
      <c r="L34" s="36">
        <v>4034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57">
        <f>I34/'#3a Referentie-caos en netto in'!$D$3</f>
        <v>23.740795287187044</v>
      </c>
      <c r="Z34" s="57">
        <f>J34/'#3a Referentie-caos en netto in'!$D$3</f>
        <v>25.368188512518412</v>
      </c>
      <c r="AA34" s="57">
        <f>K34/'#3a Referentie-caos en netto in'!$D$3</f>
        <v>27.32695139911635</v>
      </c>
      <c r="AB34" s="57">
        <f>L34/'#3a Referentie-caos en netto in'!$D$3</f>
        <v>29.705449189985277</v>
      </c>
      <c r="AC34" s="36"/>
      <c r="AD34" s="36"/>
      <c r="AE34" s="36"/>
      <c r="AF34" s="36"/>
      <c r="AG34" s="36"/>
      <c r="AH34" s="36"/>
      <c r="AI34" s="36"/>
    </row>
    <row r="35" spans="1:35" x14ac:dyDescent="0.25">
      <c r="A35" s="56"/>
      <c r="B35" s="36">
        <v>7</v>
      </c>
      <c r="C35" s="36"/>
      <c r="D35" s="36"/>
      <c r="E35" s="36"/>
      <c r="F35" s="36"/>
      <c r="G35" s="36"/>
      <c r="H35" s="36"/>
      <c r="I35" s="36">
        <v>3297</v>
      </c>
      <c r="J35" s="36">
        <v>3523</v>
      </c>
      <c r="K35" s="36">
        <v>3795</v>
      </c>
      <c r="L35" s="36">
        <v>4128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57">
        <f>I35/'#3a Referentie-caos en netto in'!$D$3</f>
        <v>24.27835051546392</v>
      </c>
      <c r="Z35" s="57">
        <f>J35/'#3a Referentie-caos en netto in'!$D$3</f>
        <v>25.942562592047132</v>
      </c>
      <c r="AA35" s="57">
        <f>K35/'#3a Referentie-caos en netto in'!$D$3</f>
        <v>27.945508100147279</v>
      </c>
      <c r="AB35" s="57">
        <f>L35/'#3a Referentie-caos en netto in'!$D$3</f>
        <v>30.397643593519884</v>
      </c>
      <c r="AC35" s="36"/>
      <c r="AD35" s="36"/>
      <c r="AE35" s="36"/>
      <c r="AF35" s="36"/>
      <c r="AG35" s="36"/>
      <c r="AH35" s="36"/>
      <c r="AI35" s="36"/>
    </row>
    <row r="36" spans="1:35" x14ac:dyDescent="0.25">
      <c r="A36" s="56"/>
      <c r="B36" s="36">
        <v>8</v>
      </c>
      <c r="C36" s="36"/>
      <c r="D36" s="36"/>
      <c r="E36" s="36"/>
      <c r="F36" s="36"/>
      <c r="G36" s="36"/>
      <c r="H36" s="36"/>
      <c r="I36" s="36">
        <v>3370</v>
      </c>
      <c r="J36" s="36">
        <v>3603</v>
      </c>
      <c r="K36" s="36">
        <v>3882</v>
      </c>
      <c r="L36" s="36">
        <v>4220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57">
        <f>I36/'#3a Referentie-caos en netto in'!$D$3</f>
        <v>24.815905743740799</v>
      </c>
      <c r="Z36" s="57">
        <f>J36/'#3a Referentie-caos en netto in'!$D$3</f>
        <v>26.531664212076585</v>
      </c>
      <c r="AA36" s="57">
        <f>K36/'#3a Referentie-caos en netto in'!$D$3</f>
        <v>28.586156111929313</v>
      </c>
      <c r="AB36" s="57">
        <f>L36/'#3a Referentie-caos en netto in'!$D$3</f>
        <v>31.075110456553759</v>
      </c>
      <c r="AC36" s="36"/>
      <c r="AD36" s="36"/>
      <c r="AE36" s="36"/>
      <c r="AF36" s="36"/>
      <c r="AG36" s="36"/>
      <c r="AH36" s="36"/>
      <c r="AI36" s="36"/>
    </row>
    <row r="37" spans="1:35" x14ac:dyDescent="0.25">
      <c r="A37" s="56"/>
      <c r="B37" s="36">
        <v>9</v>
      </c>
      <c r="C37" s="36"/>
      <c r="D37" s="36"/>
      <c r="E37" s="36"/>
      <c r="F37" s="36"/>
      <c r="G37" s="36"/>
      <c r="H37" s="36"/>
      <c r="I37" s="36">
        <v>3448</v>
      </c>
      <c r="J37" s="36">
        <v>3681</v>
      </c>
      <c r="K37" s="36">
        <v>3969</v>
      </c>
      <c r="L37" s="36">
        <v>4317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57">
        <f>I37/'#3a Referentie-caos en netto in'!$D$3</f>
        <v>25.390279823269516</v>
      </c>
      <c r="Z37" s="57">
        <f>J37/'#3a Referentie-caos en netto in'!$D$3</f>
        <v>27.106038291605305</v>
      </c>
      <c r="AA37" s="57">
        <f>K37/'#3a Referentie-caos en netto in'!$D$3</f>
        <v>29.226804123711343</v>
      </c>
      <c r="AB37" s="57">
        <f>L37/'#3a Referentie-caos en netto in'!$D$3</f>
        <v>31.789396170839474</v>
      </c>
      <c r="AC37" s="36"/>
      <c r="AD37" s="36"/>
      <c r="AE37" s="36"/>
      <c r="AF37" s="36"/>
      <c r="AG37" s="36"/>
      <c r="AH37" s="36"/>
      <c r="AI37" s="36"/>
    </row>
    <row r="38" spans="1:35" x14ac:dyDescent="0.25">
      <c r="A38" s="56"/>
      <c r="B38" s="36">
        <v>10</v>
      </c>
      <c r="C38" s="36"/>
      <c r="D38" s="36"/>
      <c r="E38" s="36"/>
      <c r="F38" s="36"/>
      <c r="G38" s="36"/>
      <c r="H38" s="36"/>
      <c r="I38" s="36"/>
      <c r="J38" s="36">
        <v>3763</v>
      </c>
      <c r="K38" s="36">
        <v>4052</v>
      </c>
      <c r="L38" s="36">
        <v>4412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57"/>
      <c r="Z38" s="57">
        <f>J38/'#3a Referentie-caos en netto in'!$D$3</f>
        <v>27.709867452135498</v>
      </c>
      <c r="AA38" s="57">
        <f>K38/'#3a Referentie-caos en netto in'!$D$3</f>
        <v>29.837997054491904</v>
      </c>
      <c r="AB38" s="57">
        <f>L38/'#3a Referentie-caos en netto in'!$D$3</f>
        <v>32.488954344624453</v>
      </c>
      <c r="AC38" s="36"/>
      <c r="AD38" s="36"/>
      <c r="AE38" s="36"/>
      <c r="AF38" s="36"/>
      <c r="AG38" s="36"/>
      <c r="AH38" s="36"/>
      <c r="AI38" s="36"/>
    </row>
    <row r="39" spans="1:35" x14ac:dyDescent="0.25">
      <c r="A39" s="56"/>
      <c r="B39" s="36">
        <v>11</v>
      </c>
      <c r="C39" s="36"/>
      <c r="D39" s="36"/>
      <c r="E39" s="36"/>
      <c r="F39" s="36"/>
      <c r="G39" s="36"/>
      <c r="H39" s="36"/>
      <c r="I39" s="36"/>
      <c r="J39" s="36"/>
      <c r="K39" s="36">
        <v>4141</v>
      </c>
      <c r="L39" s="36">
        <v>4506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57"/>
      <c r="Z39" s="57"/>
      <c r="AA39" s="57">
        <f>K39/'#3a Referentie-caos en netto in'!$D$3</f>
        <v>30.493372606774674</v>
      </c>
      <c r="AB39" s="57">
        <f>L39/'#3a Referentie-caos en netto in'!$D$3</f>
        <v>33.18114874815906</v>
      </c>
      <c r="AC39" s="36"/>
      <c r="AD39" s="36"/>
      <c r="AE39" s="36"/>
      <c r="AF39" s="36"/>
      <c r="AG39" s="36"/>
      <c r="AH39" s="36"/>
      <c r="AI39" s="36"/>
    </row>
    <row r="40" spans="1:35" x14ac:dyDescent="0.25">
      <c r="A40" s="56"/>
      <c r="B40" s="36">
        <v>12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57"/>
      <c r="Z40" s="57"/>
      <c r="AA40" s="57"/>
      <c r="AB40" s="57"/>
      <c r="AC40" s="36"/>
      <c r="AD40" s="36"/>
      <c r="AE40" s="36"/>
      <c r="AF40" s="36"/>
      <c r="AG40" s="36"/>
      <c r="AH40" s="36"/>
      <c r="AI40" s="36"/>
    </row>
    <row r="41" spans="1:35" x14ac:dyDescent="0.25">
      <c r="A41" s="56"/>
      <c r="B41" s="36">
        <v>13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57"/>
      <c r="Z41" s="57"/>
      <c r="AA41" s="57"/>
      <c r="AB41" s="57"/>
      <c r="AC41" s="36"/>
      <c r="AD41" s="36"/>
      <c r="AE41" s="36"/>
      <c r="AF41" s="36"/>
      <c r="AG41" s="36"/>
      <c r="AH41" s="36"/>
      <c r="AI41" s="36"/>
    </row>
    <row r="42" spans="1:35" x14ac:dyDescent="0.25">
      <c r="A42" s="61"/>
      <c r="B42" s="60" t="s">
        <v>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>
        <f t="shared" ref="S42:AG42" si="3">SUM(S28:S31)/4</f>
        <v>0</v>
      </c>
      <c r="T42" s="60">
        <f t="shared" si="3"/>
        <v>0</v>
      </c>
      <c r="U42" s="60">
        <f t="shared" si="3"/>
        <v>0</v>
      </c>
      <c r="V42" s="60">
        <f t="shared" si="3"/>
        <v>0</v>
      </c>
      <c r="W42" s="60">
        <f t="shared" si="3"/>
        <v>0</v>
      </c>
      <c r="X42" s="60">
        <f t="shared" si="3"/>
        <v>0</v>
      </c>
      <c r="Y42" s="60">
        <f t="shared" si="3"/>
        <v>21.253681885125189</v>
      </c>
      <c r="Z42" s="60">
        <f t="shared" si="3"/>
        <v>22.70250368188513</v>
      </c>
      <c r="AA42" s="60">
        <f t="shared" si="3"/>
        <v>24.444035346097202</v>
      </c>
      <c r="AB42" s="60">
        <f t="shared" si="3"/>
        <v>26.585051546391757</v>
      </c>
      <c r="AC42" s="60">
        <f t="shared" si="3"/>
        <v>0</v>
      </c>
      <c r="AD42" s="60">
        <f t="shared" si="3"/>
        <v>0</v>
      </c>
      <c r="AE42" s="60">
        <f t="shared" si="3"/>
        <v>0</v>
      </c>
      <c r="AF42" s="60">
        <f t="shared" si="3"/>
        <v>0</v>
      </c>
      <c r="AG42" s="60">
        <f t="shared" si="3"/>
        <v>0</v>
      </c>
      <c r="AH42" s="60"/>
      <c r="AI42" s="60"/>
    </row>
    <row r="43" spans="1:35" x14ac:dyDescent="0.25">
      <c r="A43" s="61"/>
      <c r="B43" s="60" t="s">
        <v>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f t="shared" ref="S43:AG43" si="4">SUM(S32:S35)/4</f>
        <v>0</v>
      </c>
      <c r="T43" s="60">
        <f t="shared" si="4"/>
        <v>0</v>
      </c>
      <c r="U43" s="60">
        <f t="shared" si="4"/>
        <v>0</v>
      </c>
      <c r="V43" s="60">
        <f t="shared" si="4"/>
        <v>0</v>
      </c>
      <c r="W43" s="60">
        <f t="shared" si="4"/>
        <v>0</v>
      </c>
      <c r="X43" s="60">
        <f t="shared" si="4"/>
        <v>0</v>
      </c>
      <c r="Y43" s="60">
        <f t="shared" si="4"/>
        <v>23.459131075110456</v>
      </c>
      <c r="Z43" s="60">
        <f t="shared" si="4"/>
        <v>25.06075110456554</v>
      </c>
      <c r="AA43" s="60">
        <f t="shared" si="4"/>
        <v>26.999263622974969</v>
      </c>
      <c r="AB43" s="60">
        <f t="shared" si="4"/>
        <v>29.357511045655379</v>
      </c>
      <c r="AC43" s="60">
        <f t="shared" si="4"/>
        <v>0</v>
      </c>
      <c r="AD43" s="60">
        <f t="shared" si="4"/>
        <v>0</v>
      </c>
      <c r="AE43" s="60">
        <f t="shared" si="4"/>
        <v>0</v>
      </c>
      <c r="AF43" s="60">
        <f t="shared" si="4"/>
        <v>0</v>
      </c>
      <c r="AG43" s="60">
        <f t="shared" si="4"/>
        <v>0</v>
      </c>
      <c r="AH43" s="60"/>
      <c r="AI43" s="60"/>
    </row>
    <row r="44" spans="1:35" x14ac:dyDescent="0.25">
      <c r="A44" s="61"/>
      <c r="B44" s="60" t="s">
        <v>10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 t="e">
        <f t="shared" ref="S44:AG44" si="5">SUMIF(S36:S41,"&gt;0",S36:S41)/COUNTIF(S36:S41,"&gt;0")</f>
        <v>#DIV/0!</v>
      </c>
      <c r="T44" s="60" t="e">
        <f t="shared" si="5"/>
        <v>#DIV/0!</v>
      </c>
      <c r="U44" s="60" t="e">
        <f t="shared" si="5"/>
        <v>#DIV/0!</v>
      </c>
      <c r="V44" s="60" t="e">
        <f t="shared" si="5"/>
        <v>#DIV/0!</v>
      </c>
      <c r="W44" s="60" t="e">
        <f t="shared" si="5"/>
        <v>#DIV/0!</v>
      </c>
      <c r="X44" s="60" t="e">
        <f t="shared" si="5"/>
        <v>#DIV/0!</v>
      </c>
      <c r="Y44" s="60">
        <f t="shared" si="5"/>
        <v>25.103092783505158</v>
      </c>
      <c r="Z44" s="60">
        <f t="shared" si="5"/>
        <v>27.115856651939129</v>
      </c>
      <c r="AA44" s="60">
        <f t="shared" si="5"/>
        <v>29.536082474226809</v>
      </c>
      <c r="AB44" s="60">
        <f t="shared" si="5"/>
        <v>32.133652430044187</v>
      </c>
      <c r="AC44" s="60" t="e">
        <f t="shared" si="5"/>
        <v>#DIV/0!</v>
      </c>
      <c r="AD44" s="60" t="e">
        <f t="shared" si="5"/>
        <v>#DIV/0!</v>
      </c>
      <c r="AE44" s="60" t="e">
        <f t="shared" si="5"/>
        <v>#DIV/0!</v>
      </c>
      <c r="AF44" s="60" t="e">
        <f t="shared" si="5"/>
        <v>#DIV/0!</v>
      </c>
      <c r="AG44" s="60" t="e">
        <f t="shared" si="5"/>
        <v>#DIV/0!</v>
      </c>
      <c r="AH44" s="60"/>
      <c r="AI44" s="60"/>
    </row>
    <row r="45" spans="1:35" x14ac:dyDescent="0.25">
      <c r="A45" s="54" t="s">
        <v>57</v>
      </c>
      <c r="B45" s="55"/>
      <c r="C45" s="55"/>
      <c r="D45" s="55"/>
      <c r="E45" s="55"/>
      <c r="F45" s="55"/>
      <c r="G45" s="55"/>
      <c r="H45" s="55">
        <v>6</v>
      </c>
      <c r="I45" s="55"/>
      <c r="J45" s="55">
        <v>8</v>
      </c>
      <c r="K45" s="55"/>
      <c r="L45" s="55">
        <v>10</v>
      </c>
      <c r="M45" s="55"/>
      <c r="N45" s="55">
        <v>12</v>
      </c>
      <c r="O45" s="55"/>
      <c r="P45" s="55"/>
      <c r="Q45" s="55"/>
      <c r="R45" s="55"/>
      <c r="S45" s="55"/>
      <c r="T45" s="55"/>
      <c r="U45" s="55"/>
      <c r="V45" s="55"/>
      <c r="W45" s="55"/>
      <c r="X45" s="55">
        <v>6</v>
      </c>
      <c r="Y45" s="55"/>
      <c r="Z45" s="55">
        <v>8</v>
      </c>
      <c r="AA45" s="55"/>
      <c r="AB45" s="55">
        <v>10</v>
      </c>
      <c r="AC45" s="55"/>
      <c r="AD45" s="55">
        <v>12</v>
      </c>
      <c r="AE45" s="55"/>
      <c r="AF45" s="55"/>
      <c r="AG45" s="55"/>
      <c r="AH45" s="55"/>
      <c r="AI45" s="55"/>
    </row>
    <row r="46" spans="1:35" x14ac:dyDescent="0.25">
      <c r="A46" s="56"/>
      <c r="B46" s="36">
        <v>0</v>
      </c>
      <c r="C46" s="36"/>
      <c r="D46" s="36"/>
      <c r="E46" s="36"/>
      <c r="F46" s="36"/>
      <c r="G46" s="36"/>
      <c r="H46" s="36">
        <v>2517</v>
      </c>
      <c r="I46" s="36"/>
      <c r="J46" s="36">
        <v>3028</v>
      </c>
      <c r="K46" s="36"/>
      <c r="L46" s="36">
        <v>3987</v>
      </c>
      <c r="M46" s="36"/>
      <c r="N46" s="36">
        <v>5183</v>
      </c>
      <c r="O46" s="36"/>
      <c r="P46" s="36"/>
      <c r="Q46" s="36"/>
      <c r="R46" s="36"/>
      <c r="S46" s="36"/>
      <c r="T46" s="36"/>
      <c r="U46" s="36"/>
      <c r="V46" s="36"/>
      <c r="W46" s="36"/>
      <c r="X46" s="57">
        <f>H46/'#3a Referentie-caos en netto in'!$D$4</f>
        <v>19.292284108329074</v>
      </c>
      <c r="Y46" s="36"/>
      <c r="Z46" s="57">
        <f>J46/'#3a Referentie-caos en netto in'!$D$4</f>
        <v>23.208993357179356</v>
      </c>
      <c r="AA46" s="36"/>
      <c r="AB46" s="57">
        <f>L46/'#3a Referentie-caos en netto in'!$D$4</f>
        <v>30.559529892692897</v>
      </c>
      <c r="AC46" s="36"/>
      <c r="AD46" s="57">
        <f>N46/'#3a Referentie-caos en netto in'!$D$4</f>
        <v>39.72662238119571</v>
      </c>
      <c r="AE46" s="36"/>
      <c r="AF46" s="36"/>
      <c r="AG46" s="36"/>
      <c r="AH46" s="36"/>
      <c r="AI46" s="36"/>
    </row>
    <row r="47" spans="1:35" x14ac:dyDescent="0.25">
      <c r="A47" s="56"/>
      <c r="B47" s="36">
        <v>1</v>
      </c>
      <c r="C47" s="36"/>
      <c r="D47" s="36"/>
      <c r="E47" s="36"/>
      <c r="F47" s="36"/>
      <c r="G47" s="36"/>
      <c r="H47" s="36">
        <v>2615</v>
      </c>
      <c r="I47" s="36"/>
      <c r="J47" s="36">
        <v>3138</v>
      </c>
      <c r="K47" s="36"/>
      <c r="L47" s="36">
        <v>4115</v>
      </c>
      <c r="M47" s="36"/>
      <c r="N47" s="36">
        <v>5365</v>
      </c>
      <c r="O47" s="36"/>
      <c r="P47" s="36"/>
      <c r="Q47" s="36"/>
      <c r="R47" s="36"/>
      <c r="S47" s="36"/>
      <c r="T47" s="36"/>
      <c r="U47" s="36"/>
      <c r="V47" s="36"/>
      <c r="W47" s="36"/>
      <c r="X47" s="57">
        <f>H47/'#3a Referentie-caos en netto in'!$D$4</f>
        <v>20.043433827286663</v>
      </c>
      <c r="Y47" s="36"/>
      <c r="Z47" s="57">
        <f>J47/'#3a Referentie-caos en netto in'!$D$4</f>
        <v>24.052120592743996</v>
      </c>
      <c r="AA47" s="36"/>
      <c r="AB47" s="57">
        <f>L47/'#3a Referentie-caos en netto in'!$D$4</f>
        <v>31.540623403168112</v>
      </c>
      <c r="AC47" s="36"/>
      <c r="AD47" s="57">
        <f>N47/'#3a Referentie-caos en netto in'!$D$4</f>
        <v>41.121614716402654</v>
      </c>
      <c r="AE47" s="36"/>
      <c r="AF47" s="36"/>
      <c r="AG47" s="36"/>
      <c r="AH47" s="36"/>
      <c r="AI47" s="36"/>
    </row>
    <row r="48" spans="1:35" x14ac:dyDescent="0.25">
      <c r="A48" s="56"/>
      <c r="B48" s="36">
        <v>2</v>
      </c>
      <c r="C48" s="36"/>
      <c r="D48" s="36"/>
      <c r="E48" s="36"/>
      <c r="F48" s="36"/>
      <c r="G48" s="36"/>
      <c r="H48" s="36">
        <v>2713</v>
      </c>
      <c r="I48" s="36"/>
      <c r="J48" s="36">
        <v>3247</v>
      </c>
      <c r="K48" s="36"/>
      <c r="L48" s="36">
        <v>4242</v>
      </c>
      <c r="M48" s="36"/>
      <c r="N48" s="36">
        <v>5548</v>
      </c>
      <c r="O48" s="36"/>
      <c r="P48" s="36"/>
      <c r="Q48" s="36"/>
      <c r="R48" s="36"/>
      <c r="S48" s="36"/>
      <c r="T48" s="36"/>
      <c r="U48" s="36"/>
      <c r="V48" s="36"/>
      <c r="W48" s="36"/>
      <c r="X48" s="57">
        <f>H48/'#3a Referentie-caos en netto in'!$D$4</f>
        <v>20.794583546244251</v>
      </c>
      <c r="Y48" s="36"/>
      <c r="Z48" s="57">
        <f>J48/'#3a Referentie-caos en netto in'!$D$4</f>
        <v>24.887583035258046</v>
      </c>
      <c r="AA48" s="36"/>
      <c r="AB48" s="57">
        <f>L48/'#3a Referentie-caos en netto in'!$D$4</f>
        <v>32.514052120592744</v>
      </c>
      <c r="AC48" s="36"/>
      <c r="AD48" s="57">
        <f>N48/'#3a Referentie-caos en netto in'!$D$4</f>
        <v>42.524271844660191</v>
      </c>
      <c r="AE48" s="36"/>
      <c r="AF48" s="36"/>
      <c r="AG48" s="36"/>
      <c r="AH48" s="36"/>
      <c r="AI48" s="36"/>
    </row>
    <row r="49" spans="1:35" x14ac:dyDescent="0.25">
      <c r="A49" s="56"/>
      <c r="B49" s="36">
        <v>3</v>
      </c>
      <c r="C49" s="36"/>
      <c r="D49" s="36"/>
      <c r="E49" s="36"/>
      <c r="F49" s="36"/>
      <c r="G49" s="36"/>
      <c r="H49" s="36">
        <v>2811</v>
      </c>
      <c r="I49" s="36"/>
      <c r="J49" s="36">
        <v>3355</v>
      </c>
      <c r="K49" s="36"/>
      <c r="L49" s="36">
        <v>4370</v>
      </c>
      <c r="M49" s="36"/>
      <c r="N49" s="36">
        <v>5730</v>
      </c>
      <c r="O49" s="36"/>
      <c r="P49" s="36"/>
      <c r="Q49" s="36"/>
      <c r="R49" s="36"/>
      <c r="S49" s="36"/>
      <c r="T49" s="36"/>
      <c r="U49" s="36"/>
      <c r="V49" s="36"/>
      <c r="W49" s="36"/>
      <c r="X49" s="57">
        <f>H49/'#3a Referentie-caos en netto in'!$D$4</f>
        <v>21.545733265201839</v>
      </c>
      <c r="Y49" s="36"/>
      <c r="Z49" s="57">
        <f>J49/'#3a Referentie-caos en netto in'!$D$4</f>
        <v>25.715380684721513</v>
      </c>
      <c r="AA49" s="36"/>
      <c r="AB49" s="57">
        <f>L49/'#3a Referentie-caos en netto in'!$D$4</f>
        <v>33.495145631067963</v>
      </c>
      <c r="AC49" s="36"/>
      <c r="AD49" s="57">
        <f>N49/'#3a Referentie-caos en netto in'!$D$4</f>
        <v>43.919264179867142</v>
      </c>
      <c r="AE49" s="36"/>
      <c r="AF49" s="36"/>
      <c r="AG49" s="36"/>
      <c r="AH49" s="36"/>
      <c r="AI49" s="36"/>
    </row>
    <row r="50" spans="1:35" x14ac:dyDescent="0.25">
      <c r="A50" s="56"/>
      <c r="B50" s="36">
        <v>4</v>
      </c>
      <c r="C50" s="36"/>
      <c r="D50" s="36"/>
      <c r="E50" s="36"/>
      <c r="F50" s="36"/>
      <c r="G50" s="36"/>
      <c r="H50" s="36">
        <v>2909</v>
      </c>
      <c r="I50" s="36"/>
      <c r="J50" s="36">
        <v>3464</v>
      </c>
      <c r="K50" s="36"/>
      <c r="L50" s="36">
        <v>4497</v>
      </c>
      <c r="M50" s="36"/>
      <c r="N50" s="36">
        <v>5912</v>
      </c>
      <c r="O50" s="36"/>
      <c r="P50" s="36"/>
      <c r="Q50" s="36"/>
      <c r="R50" s="36"/>
      <c r="S50" s="36"/>
      <c r="T50" s="36"/>
      <c r="U50" s="36"/>
      <c r="V50" s="36"/>
      <c r="W50" s="36"/>
      <c r="X50" s="57">
        <f>H50/'#3a Referentie-caos en netto in'!$D$4</f>
        <v>22.296882984159428</v>
      </c>
      <c r="Y50" s="36"/>
      <c r="Z50" s="57">
        <f>J50/'#3a Referentie-caos en netto in'!$D$4</f>
        <v>26.550843127235563</v>
      </c>
      <c r="AA50" s="36"/>
      <c r="AB50" s="57">
        <f>L50/'#3a Referentie-caos en netto in'!$D$4</f>
        <v>34.468574348492588</v>
      </c>
      <c r="AC50" s="36"/>
      <c r="AD50" s="57">
        <f>N50/'#3a Referentie-caos en netto in'!$D$4</f>
        <v>45.314256515074092</v>
      </c>
      <c r="AE50" s="36"/>
      <c r="AF50" s="36"/>
      <c r="AG50" s="36"/>
      <c r="AH50" s="36"/>
      <c r="AI50" s="36"/>
    </row>
    <row r="51" spans="1:35" x14ac:dyDescent="0.25">
      <c r="A51" s="56"/>
      <c r="B51" s="36">
        <v>5</v>
      </c>
      <c r="C51" s="36"/>
      <c r="D51" s="36"/>
      <c r="E51" s="36"/>
      <c r="F51" s="36"/>
      <c r="G51" s="36"/>
      <c r="H51" s="36">
        <v>3007</v>
      </c>
      <c r="I51" s="36"/>
      <c r="J51" s="36">
        <v>3573</v>
      </c>
      <c r="K51" s="36"/>
      <c r="L51" s="36">
        <v>4625</v>
      </c>
      <c r="M51" s="36"/>
      <c r="N51" s="36">
        <v>6095</v>
      </c>
      <c r="O51" s="36"/>
      <c r="P51" s="36"/>
      <c r="Q51" s="36"/>
      <c r="R51" s="36"/>
      <c r="S51" s="36"/>
      <c r="T51" s="36"/>
      <c r="U51" s="36"/>
      <c r="V51" s="36"/>
      <c r="W51" s="36"/>
      <c r="X51" s="57">
        <f>H51/'#3a Referentie-caos en netto in'!$D$4</f>
        <v>23.048032703117016</v>
      </c>
      <c r="Y51" s="36"/>
      <c r="Z51" s="57">
        <f>J51/'#3a Referentie-caos en netto in'!$D$4</f>
        <v>27.386305569749616</v>
      </c>
      <c r="AA51" s="36"/>
      <c r="AB51" s="57">
        <f>L51/'#3a Referentie-caos en netto in'!$D$4</f>
        <v>35.449667858967807</v>
      </c>
      <c r="AC51" s="36"/>
      <c r="AD51" s="57">
        <f>N51/'#3a Referentie-caos en netto in'!$D$4</f>
        <v>46.71691364333163</v>
      </c>
      <c r="AE51" s="36"/>
      <c r="AF51" s="36"/>
      <c r="AG51" s="36"/>
      <c r="AH51" s="36"/>
      <c r="AI51" s="36"/>
    </row>
    <row r="52" spans="1:35" x14ac:dyDescent="0.25">
      <c r="A52" s="56"/>
      <c r="B52" s="36">
        <v>6</v>
      </c>
      <c r="C52" s="36"/>
      <c r="D52" s="36"/>
      <c r="E52" s="36"/>
      <c r="F52" s="36"/>
      <c r="G52" s="36"/>
      <c r="H52" s="36">
        <v>3105</v>
      </c>
      <c r="I52" s="36"/>
      <c r="J52" s="36">
        <v>3682</v>
      </c>
      <c r="K52" s="36"/>
      <c r="L52" s="36">
        <v>4752</v>
      </c>
      <c r="M52" s="36"/>
      <c r="N52" s="36">
        <v>6277</v>
      </c>
      <c r="O52" s="36"/>
      <c r="P52" s="36"/>
      <c r="Q52" s="36"/>
      <c r="R52" s="36"/>
      <c r="S52" s="36"/>
      <c r="T52" s="36"/>
      <c r="U52" s="36"/>
      <c r="V52" s="36"/>
      <c r="W52" s="36"/>
      <c r="X52" s="57">
        <f>H52/'#3a Referentie-caos en netto in'!$D$4</f>
        <v>23.799182422074605</v>
      </c>
      <c r="Y52" s="36"/>
      <c r="Z52" s="57">
        <f>J52/'#3a Referentie-caos en netto in'!$D$4</f>
        <v>28.22176801226367</v>
      </c>
      <c r="AA52" s="36"/>
      <c r="AB52" s="57">
        <f>L52/'#3a Referentie-caos en netto in'!$D$4</f>
        <v>36.423096576392439</v>
      </c>
      <c r="AC52" s="36"/>
      <c r="AD52" s="57">
        <f>N52/'#3a Referentie-caos en netto in'!$D$4</f>
        <v>48.11190597853858</v>
      </c>
      <c r="AE52" s="36"/>
      <c r="AF52" s="36"/>
      <c r="AG52" s="36"/>
      <c r="AH52" s="36"/>
      <c r="AI52" s="36"/>
    </row>
    <row r="53" spans="1:35" x14ac:dyDescent="0.25">
      <c r="A53" s="56"/>
      <c r="B53" s="36">
        <v>7</v>
      </c>
      <c r="C53" s="36"/>
      <c r="D53" s="36"/>
      <c r="E53" s="36"/>
      <c r="F53" s="36"/>
      <c r="G53" s="36"/>
      <c r="H53" s="36">
        <v>3203</v>
      </c>
      <c r="I53" s="36"/>
      <c r="J53" s="36">
        <v>3790</v>
      </c>
      <c r="K53" s="36"/>
      <c r="L53" s="36">
        <v>4880</v>
      </c>
      <c r="M53" s="36"/>
      <c r="N53" s="36">
        <v>6460</v>
      </c>
      <c r="O53" s="36"/>
      <c r="P53" s="36"/>
      <c r="Q53" s="36"/>
      <c r="R53" s="36"/>
      <c r="S53" s="36"/>
      <c r="T53" s="36"/>
      <c r="U53" s="36"/>
      <c r="V53" s="36"/>
      <c r="W53" s="36"/>
      <c r="X53" s="57">
        <f>H53/'#3a Referentie-caos en netto in'!$D$4</f>
        <v>24.550332141032193</v>
      </c>
      <c r="Y53" s="36"/>
      <c r="Z53" s="57">
        <f>J53/'#3a Referentie-caos en netto in'!$D$4</f>
        <v>29.049565661727133</v>
      </c>
      <c r="AA53" s="36"/>
      <c r="AB53" s="57">
        <f>L53/'#3a Referentie-caos en netto in'!$D$4</f>
        <v>37.404190086867651</v>
      </c>
      <c r="AC53" s="36"/>
      <c r="AD53" s="57">
        <f>N53/'#3a Referentie-caos en netto in'!$D$4</f>
        <v>49.514563106796118</v>
      </c>
      <c r="AE53" s="36"/>
      <c r="AF53" s="36"/>
      <c r="AG53" s="36"/>
      <c r="AH53" s="36"/>
      <c r="AI53" s="36"/>
    </row>
    <row r="54" spans="1:35" x14ac:dyDescent="0.25">
      <c r="A54" s="56"/>
      <c r="B54" s="36">
        <v>8</v>
      </c>
      <c r="C54" s="36"/>
      <c r="D54" s="36"/>
      <c r="E54" s="36"/>
      <c r="F54" s="36"/>
      <c r="G54" s="36"/>
      <c r="H54" s="36">
        <v>3301</v>
      </c>
      <c r="I54" s="36"/>
      <c r="J54" s="36">
        <v>3899</v>
      </c>
      <c r="K54" s="36"/>
      <c r="L54" s="36">
        <v>5007</v>
      </c>
      <c r="M54" s="36"/>
      <c r="N54" s="36">
        <v>6642</v>
      </c>
      <c r="O54" s="36"/>
      <c r="P54" s="36"/>
      <c r="Q54" s="36"/>
      <c r="R54" s="36"/>
      <c r="S54" s="36"/>
      <c r="T54" s="36"/>
      <c r="U54" s="36"/>
      <c r="V54" s="36"/>
      <c r="W54" s="36"/>
      <c r="X54" s="57">
        <f>H54/'#3a Referentie-caos en netto in'!$D$4</f>
        <v>25.301481859989781</v>
      </c>
      <c r="Y54" s="36"/>
      <c r="Z54" s="57">
        <f>J54/'#3a Referentie-caos en netto in'!$D$4</f>
        <v>29.885028104241186</v>
      </c>
      <c r="AA54" s="36"/>
      <c r="AB54" s="57">
        <f>L54/'#3a Referentie-caos en netto in'!$D$4</f>
        <v>38.377618804292283</v>
      </c>
      <c r="AC54" s="36"/>
      <c r="AD54" s="57">
        <f>N54/'#3a Referentie-caos en netto in'!$D$4</f>
        <v>50.909555442003068</v>
      </c>
      <c r="AE54" s="36"/>
      <c r="AF54" s="36"/>
      <c r="AG54" s="36"/>
      <c r="AH54" s="36"/>
      <c r="AI54" s="36"/>
    </row>
    <row r="55" spans="1:35" x14ac:dyDescent="0.25">
      <c r="A55" s="56"/>
      <c r="B55" s="36">
        <v>9</v>
      </c>
      <c r="C55" s="36"/>
      <c r="D55" s="36"/>
      <c r="E55" s="36"/>
      <c r="F55" s="36"/>
      <c r="G55" s="36"/>
      <c r="H55" s="36">
        <v>3389</v>
      </c>
      <c r="I55" s="36"/>
      <c r="J55" s="36">
        <v>3990</v>
      </c>
      <c r="K55" s="36"/>
      <c r="L55" s="36">
        <v>5105</v>
      </c>
      <c r="M55" s="36"/>
      <c r="N55" s="36">
        <v>6818</v>
      </c>
      <c r="O55" s="36"/>
      <c r="P55" s="36"/>
      <c r="Q55" s="36"/>
      <c r="R55" s="36"/>
      <c r="S55" s="36"/>
      <c r="T55" s="36"/>
      <c r="U55" s="36"/>
      <c r="V55" s="36"/>
      <c r="W55" s="36"/>
      <c r="X55" s="57">
        <f>H55/'#3a Referentie-caos en netto in'!$D$4</f>
        <v>25.975983648441492</v>
      </c>
      <c r="Y55" s="36"/>
      <c r="Z55" s="57">
        <f>J55/'#3a Referentie-caos en netto in'!$D$4</f>
        <v>30.582524271844658</v>
      </c>
      <c r="AA55" s="36"/>
      <c r="AB55" s="57">
        <f>L55/'#3a Referentie-caos en netto in'!$D$4</f>
        <v>39.128768523249875</v>
      </c>
      <c r="AC55" s="36"/>
      <c r="AD55" s="57">
        <f>N55/'#3a Referentie-caos en netto in'!$D$4</f>
        <v>52.258559018906489</v>
      </c>
      <c r="AE55" s="36"/>
      <c r="AF55" s="36"/>
      <c r="AG55" s="36"/>
      <c r="AH55" s="36"/>
      <c r="AI55" s="36"/>
    </row>
    <row r="56" spans="1:35" x14ac:dyDescent="0.25">
      <c r="A56" s="56"/>
      <c r="B56" s="36">
        <v>10</v>
      </c>
      <c r="C56" s="36"/>
      <c r="D56" s="36"/>
      <c r="E56" s="36"/>
      <c r="F56" s="36"/>
      <c r="G56" s="36"/>
      <c r="H56" s="36">
        <v>3481</v>
      </c>
      <c r="I56" s="36"/>
      <c r="J56" s="36">
        <v>4084</v>
      </c>
      <c r="K56" s="36"/>
      <c r="L56" s="36">
        <v>5205</v>
      </c>
      <c r="M56" s="36"/>
      <c r="N56" s="36">
        <v>6997</v>
      </c>
      <c r="O56" s="36"/>
      <c r="P56" s="36"/>
      <c r="Q56" s="36"/>
      <c r="R56" s="36"/>
      <c r="S56" s="36"/>
      <c r="T56" s="36"/>
      <c r="U56" s="36"/>
      <c r="V56" s="36"/>
      <c r="W56" s="36"/>
      <c r="X56" s="57">
        <f>H56/'#3a Referentie-caos en netto in'!$D$4</f>
        <v>26.681144609095554</v>
      </c>
      <c r="Y56" s="36"/>
      <c r="Z56" s="57">
        <f>J56/'#3a Referentie-caos en netto in'!$D$4</f>
        <v>31.303014818599898</v>
      </c>
      <c r="AA56" s="36"/>
      <c r="AB56" s="57">
        <f>L56/'#3a Referentie-caos en netto in'!$D$4</f>
        <v>39.895247828308634</v>
      </c>
      <c r="AC56" s="36"/>
      <c r="AD56" s="57">
        <f>N56/'#3a Referentie-caos en netto in'!$D$4</f>
        <v>53.630556974961678</v>
      </c>
      <c r="AE56" s="36"/>
      <c r="AF56" s="36"/>
      <c r="AG56" s="36"/>
      <c r="AH56" s="36"/>
      <c r="AI56" s="36"/>
    </row>
    <row r="57" spans="1:35" x14ac:dyDescent="0.25">
      <c r="A57" s="56"/>
      <c r="B57" s="36">
        <v>11</v>
      </c>
      <c r="C57" s="36"/>
      <c r="D57" s="36"/>
      <c r="E57" s="36"/>
      <c r="F57" s="36"/>
      <c r="G57" s="36"/>
      <c r="H57" s="36">
        <v>3575</v>
      </c>
      <c r="I57" s="36"/>
      <c r="J57" s="36">
        <v>4180</v>
      </c>
      <c r="K57" s="36"/>
      <c r="L57" s="36">
        <v>5307</v>
      </c>
      <c r="M57" s="36"/>
      <c r="N57" s="36">
        <v>7183</v>
      </c>
      <c r="O57" s="36"/>
      <c r="P57" s="36"/>
      <c r="Q57" s="36"/>
      <c r="R57" s="36"/>
      <c r="S57" s="36"/>
      <c r="T57" s="36"/>
      <c r="U57" s="36"/>
      <c r="V57" s="36"/>
      <c r="W57" s="36"/>
      <c r="X57" s="57">
        <f>H57/'#3a Referentie-caos en netto in'!$D$4</f>
        <v>27.401635155850791</v>
      </c>
      <c r="Y57" s="36"/>
      <c r="Z57" s="57">
        <f>J57/'#3a Referentie-caos en netto in'!$D$4</f>
        <v>32.038834951456309</v>
      </c>
      <c r="AA57" s="36"/>
      <c r="AB57" s="57">
        <f>L57/'#3a Referentie-caos en netto in'!$D$4</f>
        <v>40.677056719468574</v>
      </c>
      <c r="AC57" s="36"/>
      <c r="AD57" s="57">
        <f>N57/'#3a Referentie-caos en netto in'!$D$4</f>
        <v>55.056208482370977</v>
      </c>
      <c r="AE57" s="36"/>
      <c r="AF57" s="36"/>
      <c r="AG57" s="36"/>
      <c r="AH57" s="36"/>
      <c r="AI57" s="36"/>
    </row>
    <row r="58" spans="1:35" x14ac:dyDescent="0.25">
      <c r="A58" s="56"/>
      <c r="B58" s="36">
        <v>12</v>
      </c>
      <c r="C58" s="36"/>
      <c r="D58" s="36"/>
      <c r="E58" s="36"/>
      <c r="F58" s="36"/>
      <c r="G58" s="36"/>
      <c r="H58" s="36">
        <v>3671</v>
      </c>
      <c r="I58" s="36"/>
      <c r="J58" s="36">
        <v>4278</v>
      </c>
      <c r="K58" s="36"/>
      <c r="L58" s="36">
        <v>5411</v>
      </c>
      <c r="M58" s="36"/>
      <c r="N58" s="36">
        <v>7373</v>
      </c>
      <c r="O58" s="36"/>
      <c r="P58" s="36"/>
      <c r="Q58" s="36"/>
      <c r="R58" s="36"/>
      <c r="S58" s="36"/>
      <c r="T58" s="36"/>
      <c r="U58" s="36"/>
      <c r="V58" s="36"/>
      <c r="W58" s="36"/>
      <c r="X58" s="57">
        <f>H58/'#3a Referentie-caos en netto in'!$D$4</f>
        <v>28.137455288707205</v>
      </c>
      <c r="Y58" s="36"/>
      <c r="Z58" s="57">
        <f>J58/'#3a Referentie-caos en netto in'!$D$4</f>
        <v>32.789984670413901</v>
      </c>
      <c r="AA58" s="36"/>
      <c r="AB58" s="57">
        <f>L58/'#3a Referentie-caos en netto in'!$D$4</f>
        <v>41.474195196729688</v>
      </c>
      <c r="AC58" s="36"/>
      <c r="AD58" s="57">
        <f>N58/'#3a Referentie-caos en netto in'!$D$4</f>
        <v>56.512519161982624</v>
      </c>
      <c r="AE58" s="36"/>
      <c r="AF58" s="36"/>
      <c r="AG58" s="36"/>
      <c r="AH58" s="36"/>
      <c r="AI58" s="36"/>
    </row>
    <row r="59" spans="1:35" x14ac:dyDescent="0.25">
      <c r="A59" s="56"/>
      <c r="B59" s="36">
        <v>13</v>
      </c>
      <c r="C59" s="36"/>
      <c r="D59" s="36"/>
      <c r="E59" s="36"/>
      <c r="F59" s="36"/>
      <c r="G59" s="36"/>
      <c r="H59" s="36">
        <v>3771</v>
      </c>
      <c r="I59" s="36"/>
      <c r="J59" s="36">
        <v>4377</v>
      </c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57">
        <f>H59/'#3a Referentie-caos en netto in'!$D$4</f>
        <v>28.903934593765968</v>
      </c>
      <c r="Y59" s="36"/>
      <c r="Z59" s="57">
        <f>J59/'#3a Referentie-caos en netto in'!$D$4</f>
        <v>33.548799182422073</v>
      </c>
      <c r="AA59" s="36"/>
      <c r="AB59" s="57"/>
      <c r="AC59" s="36"/>
      <c r="AD59" s="57"/>
      <c r="AE59" s="36"/>
      <c r="AF59" s="36"/>
      <c r="AG59" s="36"/>
      <c r="AH59" s="36"/>
      <c r="AI59" s="36"/>
    </row>
    <row r="60" spans="1:35" x14ac:dyDescent="0.25">
      <c r="A60" s="56"/>
      <c r="B60" s="36">
        <v>14</v>
      </c>
      <c r="C60" s="36"/>
      <c r="D60" s="36"/>
      <c r="E60" s="36"/>
      <c r="F60" s="36"/>
      <c r="G60" s="36"/>
      <c r="H60" s="36">
        <v>3872</v>
      </c>
      <c r="I60" s="36"/>
      <c r="J60" s="36">
        <v>4479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57">
        <f>H60/'#3a Referentie-caos en netto in'!$D$4</f>
        <v>29.678078691875317</v>
      </c>
      <c r="Y60" s="36"/>
      <c r="Z60" s="57">
        <f>J60/'#3a Referentie-caos en netto in'!$D$4</f>
        <v>34.330608073582013</v>
      </c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5">
      <c r="A61" s="56"/>
      <c r="B61" s="36">
        <v>15</v>
      </c>
      <c r="C61" s="36"/>
      <c r="D61" s="36"/>
      <c r="E61" s="36"/>
      <c r="F61" s="36"/>
      <c r="G61" s="36"/>
      <c r="H61" s="36">
        <v>3976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57">
        <f>H61/'#3a Referentie-caos en netto in'!$D$4</f>
        <v>30.475217169136432</v>
      </c>
      <c r="Y61" s="36"/>
      <c r="Z61" s="57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x14ac:dyDescent="0.25">
      <c r="A62" s="61"/>
      <c r="B62" s="60" t="s">
        <v>8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>
        <f t="shared" ref="S62:AG62" si="6">SUM(S46:S49)/4</f>
        <v>0</v>
      </c>
      <c r="T62" s="60">
        <f t="shared" si="6"/>
        <v>0</v>
      </c>
      <c r="U62" s="60">
        <f t="shared" si="6"/>
        <v>0</v>
      </c>
      <c r="V62" s="60">
        <f t="shared" si="6"/>
        <v>0</v>
      </c>
      <c r="W62" s="60">
        <f t="shared" si="6"/>
        <v>0</v>
      </c>
      <c r="X62" s="60">
        <f t="shared" si="6"/>
        <v>20.419008686765459</v>
      </c>
      <c r="Y62" s="60">
        <f t="shared" si="6"/>
        <v>0</v>
      </c>
      <c r="Z62" s="60">
        <f t="shared" si="6"/>
        <v>24.466019417475728</v>
      </c>
      <c r="AA62" s="60">
        <f t="shared" si="6"/>
        <v>0</v>
      </c>
      <c r="AB62" s="60">
        <f t="shared" si="6"/>
        <v>32.027337761880432</v>
      </c>
      <c r="AC62" s="60">
        <f t="shared" si="6"/>
        <v>0</v>
      </c>
      <c r="AD62" s="60">
        <f t="shared" si="6"/>
        <v>41.822943280531426</v>
      </c>
      <c r="AE62" s="60">
        <f t="shared" si="6"/>
        <v>0</v>
      </c>
      <c r="AF62" s="60">
        <f t="shared" si="6"/>
        <v>0</v>
      </c>
      <c r="AG62" s="60">
        <f t="shared" si="6"/>
        <v>0</v>
      </c>
      <c r="AH62" s="60"/>
      <c r="AI62" s="60"/>
    </row>
    <row r="63" spans="1:35" x14ac:dyDescent="0.25">
      <c r="A63" s="61"/>
      <c r="B63" s="60" t="s">
        <v>9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>
        <f t="shared" ref="S63:AG63" si="7">SUM(S50:S53)/4</f>
        <v>0</v>
      </c>
      <c r="T63" s="60">
        <f t="shared" si="7"/>
        <v>0</v>
      </c>
      <c r="U63" s="60">
        <f t="shared" si="7"/>
        <v>0</v>
      </c>
      <c r="V63" s="60">
        <f t="shared" si="7"/>
        <v>0</v>
      </c>
      <c r="W63" s="60">
        <f t="shared" si="7"/>
        <v>0</v>
      </c>
      <c r="X63" s="60">
        <f t="shared" si="7"/>
        <v>23.423607562595812</v>
      </c>
      <c r="Y63" s="60">
        <f t="shared" si="7"/>
        <v>0</v>
      </c>
      <c r="Z63" s="60">
        <f t="shared" si="7"/>
        <v>27.802120592743993</v>
      </c>
      <c r="AA63" s="60">
        <f t="shared" si="7"/>
        <v>0</v>
      </c>
      <c r="AB63" s="60">
        <f t="shared" si="7"/>
        <v>35.936382217680119</v>
      </c>
      <c r="AC63" s="60">
        <f t="shared" si="7"/>
        <v>0</v>
      </c>
      <c r="AD63" s="60">
        <f t="shared" si="7"/>
        <v>47.414409810935105</v>
      </c>
      <c r="AE63" s="60">
        <f t="shared" si="7"/>
        <v>0</v>
      </c>
      <c r="AF63" s="60">
        <f t="shared" si="7"/>
        <v>0</v>
      </c>
      <c r="AG63" s="60">
        <f t="shared" si="7"/>
        <v>0</v>
      </c>
      <c r="AH63" s="60"/>
      <c r="AI63" s="60"/>
    </row>
    <row r="64" spans="1:35" x14ac:dyDescent="0.25">
      <c r="A64" s="61"/>
      <c r="B64" s="60" t="s">
        <v>10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 t="e">
        <f t="shared" ref="S64:AG64" si="8">SUMIF(S54:S61,"&gt;0",S54:S61)/COUNTIF(S54:S61,"&gt;0")</f>
        <v>#DIV/0!</v>
      </c>
      <c r="T64" s="60" t="e">
        <f t="shared" si="8"/>
        <v>#DIV/0!</v>
      </c>
      <c r="U64" s="60" t="e">
        <f t="shared" si="8"/>
        <v>#DIV/0!</v>
      </c>
      <c r="V64" s="60" t="e">
        <f t="shared" si="8"/>
        <v>#DIV/0!</v>
      </c>
      <c r="W64" s="60" t="e">
        <f t="shared" si="8"/>
        <v>#DIV/0!</v>
      </c>
      <c r="X64" s="60">
        <f t="shared" si="8"/>
        <v>27.819366377107819</v>
      </c>
      <c r="Y64" s="60" t="e">
        <f t="shared" si="8"/>
        <v>#DIV/0!</v>
      </c>
      <c r="Z64" s="60">
        <f t="shared" si="8"/>
        <v>32.068399153222863</v>
      </c>
      <c r="AA64" s="60" t="e">
        <f t="shared" si="8"/>
        <v>#DIV/0!</v>
      </c>
      <c r="AB64" s="60">
        <f t="shared" si="8"/>
        <v>39.910577414409808</v>
      </c>
      <c r="AC64" s="60" t="e">
        <f t="shared" si="8"/>
        <v>#DIV/0!</v>
      </c>
      <c r="AD64" s="60">
        <f t="shared" si="8"/>
        <v>53.67347981604496</v>
      </c>
      <c r="AE64" s="60" t="e">
        <f t="shared" si="8"/>
        <v>#DIV/0!</v>
      </c>
      <c r="AF64" s="60" t="e">
        <f t="shared" si="8"/>
        <v>#DIV/0!</v>
      </c>
      <c r="AG64" s="60" t="e">
        <f t="shared" si="8"/>
        <v>#DIV/0!</v>
      </c>
      <c r="AH64" s="60"/>
      <c r="AI64" s="60"/>
    </row>
    <row r="65" spans="1:35" x14ac:dyDescent="0.25">
      <c r="A65" s="54" t="s">
        <v>72</v>
      </c>
      <c r="B65" s="55"/>
      <c r="C65" s="55"/>
      <c r="D65" s="55">
        <v>2</v>
      </c>
      <c r="E65" s="55">
        <v>3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>
        <v>2</v>
      </c>
      <c r="U65" s="55">
        <v>3</v>
      </c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x14ac:dyDescent="0.25">
      <c r="A66" s="56"/>
      <c r="B66" s="36">
        <v>0</v>
      </c>
      <c r="C66" s="36"/>
      <c r="D66" s="36">
        <v>3197</v>
      </c>
      <c r="E66" s="36">
        <v>3421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57">
        <f>D66/'#3a Referentie-caos en netto in'!$D$5</f>
        <v>25.107329842931939</v>
      </c>
      <c r="U66" s="57">
        <f>E66/'#3a Referentie-caos en netto in'!$D$5</f>
        <v>26.866492146596858</v>
      </c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x14ac:dyDescent="0.25">
      <c r="A67" s="56"/>
      <c r="B67" s="36">
        <v>1</v>
      </c>
      <c r="C67" s="36"/>
      <c r="D67" s="36">
        <v>3301</v>
      </c>
      <c r="E67" s="36">
        <v>3524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7">
        <f>D67/'#3a Referentie-caos en netto in'!$D$5</f>
        <v>25.924083769633508</v>
      </c>
      <c r="U67" s="57">
        <f>E67/'#3a Referentie-caos en netto in'!$D$5</f>
        <v>27.67539267015707</v>
      </c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x14ac:dyDescent="0.25">
      <c r="A68" s="56"/>
      <c r="B68" s="36">
        <v>2</v>
      </c>
      <c r="C68" s="36"/>
      <c r="D68" s="36">
        <v>3408</v>
      </c>
      <c r="E68" s="36">
        <v>3631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57">
        <f>D68/'#3a Referentie-caos en netto in'!$D$5</f>
        <v>26.764397905759164</v>
      </c>
      <c r="U68" s="57">
        <f>E68/'#3a Referentie-caos en netto in'!$D$5</f>
        <v>28.515706806282722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x14ac:dyDescent="0.25">
      <c r="A69" s="56"/>
      <c r="B69" s="36">
        <v>3</v>
      </c>
      <c r="C69" s="36"/>
      <c r="D69" s="36">
        <v>3513</v>
      </c>
      <c r="E69" s="36">
        <v>3736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57">
        <f>D69/'#3a Referentie-caos en netto in'!$D$5</f>
        <v>27.589005235602095</v>
      </c>
      <c r="U69" s="57">
        <f>E69/'#3a Referentie-caos en netto in'!$D$5</f>
        <v>29.340314136125656</v>
      </c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x14ac:dyDescent="0.25">
      <c r="A70" s="56"/>
      <c r="B70" s="36">
        <v>4</v>
      </c>
      <c r="C70" s="36"/>
      <c r="D70" s="36">
        <v>3618</v>
      </c>
      <c r="E70" s="36">
        <v>3841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57">
        <f>D70/'#3a Referentie-caos en netto in'!$D$5</f>
        <v>28.413612565445028</v>
      </c>
      <c r="U70" s="57">
        <f>E70/'#3a Referentie-caos en netto in'!$D$5</f>
        <v>30.164921465968586</v>
      </c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x14ac:dyDescent="0.25">
      <c r="A71" s="56"/>
      <c r="B71" s="36">
        <v>5</v>
      </c>
      <c r="C71" s="36"/>
      <c r="D71" s="36">
        <v>3733</v>
      </c>
      <c r="E71" s="36">
        <v>3956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57">
        <f>D71/'#3a Referentie-caos en netto in'!$D$5</f>
        <v>29.316753926701573</v>
      </c>
      <c r="U71" s="57">
        <f>E71/'#3a Referentie-caos en netto in'!$D$5</f>
        <v>31.06806282722513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x14ac:dyDescent="0.25">
      <c r="A72" s="56"/>
      <c r="B72" s="36">
        <v>6</v>
      </c>
      <c r="C72" s="36"/>
      <c r="D72" s="36">
        <v>3846</v>
      </c>
      <c r="E72" s="36">
        <v>4069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57">
        <f>D72/'#3a Referentie-caos en netto in'!$D$5</f>
        <v>30.204188481675395</v>
      </c>
      <c r="U72" s="57">
        <f>E72/'#3a Referentie-caos en netto in'!$D$5</f>
        <v>31.955497382198953</v>
      </c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x14ac:dyDescent="0.25">
      <c r="A73" s="56"/>
      <c r="B73" s="36">
        <v>7</v>
      </c>
      <c r="C73" s="36"/>
      <c r="D73" s="36">
        <v>3896</v>
      </c>
      <c r="E73" s="36">
        <v>4121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57">
        <f>D73/'#3a Referentie-caos en netto in'!$D$5</f>
        <v>30.596858638743456</v>
      </c>
      <c r="U73" s="57">
        <f>E73/'#3a Referentie-caos en netto in'!$D$5</f>
        <v>32.363874345549739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x14ac:dyDescent="0.25">
      <c r="A74" s="56"/>
      <c r="B74" s="36">
        <v>8</v>
      </c>
      <c r="C74" s="36"/>
      <c r="D74" s="36">
        <v>3947</v>
      </c>
      <c r="E74" s="36">
        <v>4170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57">
        <f>D74/'#3a Referentie-caos en netto in'!$D$5</f>
        <v>30.997382198952881</v>
      </c>
      <c r="U74" s="57">
        <f>E74/'#3a Referentie-caos en netto in'!$D$5</f>
        <v>32.748691099476439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x14ac:dyDescent="0.25">
      <c r="A75" s="56"/>
      <c r="B75" s="36">
        <v>9</v>
      </c>
      <c r="C75" s="36"/>
      <c r="D75" s="36">
        <v>4000</v>
      </c>
      <c r="E75" s="36">
        <v>4224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57">
        <f>D75/'#3a Referentie-caos en netto in'!$D$5</f>
        <v>31.413612565445028</v>
      </c>
      <c r="U75" s="57">
        <f>E75/'#3a Referentie-caos en netto in'!$D$5</f>
        <v>33.172774869109951</v>
      </c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x14ac:dyDescent="0.25">
      <c r="A76" s="56"/>
      <c r="B76" s="36">
        <v>10</v>
      </c>
      <c r="C76" s="36"/>
      <c r="D76" s="36">
        <v>4055</v>
      </c>
      <c r="E76" s="36">
        <v>4278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57">
        <f>D76/'#3a Referentie-caos en netto in'!$D$5</f>
        <v>31.845549738219898</v>
      </c>
      <c r="U76" s="57">
        <f>E76/'#3a Referentie-caos en netto in'!$D$5</f>
        <v>33.596858638743456</v>
      </c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x14ac:dyDescent="0.25">
      <c r="A77" s="56"/>
      <c r="B77" s="36">
        <v>11</v>
      </c>
      <c r="C77" s="36"/>
      <c r="D77" s="36">
        <v>4109</v>
      </c>
      <c r="E77" s="36">
        <v>4334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57">
        <f>D77/'#3a Referentie-caos en netto in'!$D$5</f>
        <v>32.269633507853406</v>
      </c>
      <c r="U77" s="57">
        <f>E77/'#3a Referentie-caos en netto in'!$D$5</f>
        <v>34.03664921465969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x14ac:dyDescent="0.25">
      <c r="A78" s="56"/>
      <c r="B78" s="36">
        <v>12</v>
      </c>
      <c r="C78" s="36"/>
      <c r="D78" s="36">
        <v>4158</v>
      </c>
      <c r="E78" s="36">
        <v>4381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57">
        <f>D78/'#3a Referentie-caos en netto in'!$D$5</f>
        <v>32.654450261780106</v>
      </c>
      <c r="U78" s="57">
        <f>E78/'#3a Referentie-caos en netto in'!$D$5</f>
        <v>34.405759162303667</v>
      </c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x14ac:dyDescent="0.25">
      <c r="A79" s="56"/>
      <c r="B79" s="36">
        <v>13</v>
      </c>
      <c r="C79" s="36"/>
      <c r="D79" s="36">
        <v>4210</v>
      </c>
      <c r="E79" s="36">
        <v>4433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57">
        <f>D79/'#3a Referentie-caos en netto in'!$D$5</f>
        <v>33.062827225130889</v>
      </c>
      <c r="U79" s="57">
        <f>E79/'#3a Referentie-caos en netto in'!$D$5</f>
        <v>34.81413612565445</v>
      </c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x14ac:dyDescent="0.25">
      <c r="A80" s="56"/>
      <c r="B80" s="36">
        <v>14</v>
      </c>
      <c r="C80" s="36"/>
      <c r="D80" s="36">
        <v>4257</v>
      </c>
      <c r="E80" s="36">
        <v>4480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57">
        <f>D80/'#3a Referentie-caos en netto in'!$D$5</f>
        <v>33.431937172774873</v>
      </c>
      <c r="U80" s="57">
        <f>E80/'#3a Referentie-caos en netto in'!$D$5</f>
        <v>35.183246073298427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x14ac:dyDescent="0.25">
      <c r="A81" s="56"/>
      <c r="B81" s="36">
        <v>15</v>
      </c>
      <c r="C81" s="36"/>
      <c r="D81" s="36">
        <v>4304</v>
      </c>
      <c r="E81" s="36">
        <v>4527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57">
        <f>D81/'#3a Referentie-caos en netto in'!$D$5</f>
        <v>33.801047120418851</v>
      </c>
      <c r="U81" s="57">
        <f>E81/'#3a Referentie-caos en netto in'!$D$5</f>
        <v>35.552356020942412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x14ac:dyDescent="0.25">
      <c r="A82" s="61"/>
      <c r="B82" s="60" t="s">
        <v>8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>
        <f t="shared" ref="S82:AG82" si="9">SUM(S66:S69)/4</f>
        <v>0</v>
      </c>
      <c r="T82" s="60">
        <f t="shared" si="9"/>
        <v>26.346204188481678</v>
      </c>
      <c r="U82" s="60">
        <f t="shared" si="9"/>
        <v>28.099476439790575</v>
      </c>
      <c r="V82" s="60">
        <f t="shared" si="9"/>
        <v>0</v>
      </c>
      <c r="W82" s="60">
        <f t="shared" si="9"/>
        <v>0</v>
      </c>
      <c r="X82" s="60">
        <f t="shared" si="9"/>
        <v>0</v>
      </c>
      <c r="Y82" s="60">
        <f t="shared" si="9"/>
        <v>0</v>
      </c>
      <c r="Z82" s="60">
        <f t="shared" si="9"/>
        <v>0</v>
      </c>
      <c r="AA82" s="60">
        <f t="shared" si="9"/>
        <v>0</v>
      </c>
      <c r="AB82" s="60">
        <f t="shared" si="9"/>
        <v>0</v>
      </c>
      <c r="AC82" s="60">
        <f t="shared" si="9"/>
        <v>0</v>
      </c>
      <c r="AD82" s="60">
        <f t="shared" si="9"/>
        <v>0</v>
      </c>
      <c r="AE82" s="60">
        <f t="shared" si="9"/>
        <v>0</v>
      </c>
      <c r="AF82" s="60">
        <f t="shared" si="9"/>
        <v>0</v>
      </c>
      <c r="AG82" s="60">
        <f t="shared" si="9"/>
        <v>0</v>
      </c>
      <c r="AH82" s="60"/>
      <c r="AI82" s="60"/>
    </row>
    <row r="83" spans="1:35" x14ac:dyDescent="0.25">
      <c r="A83" s="61"/>
      <c r="B83" s="60" t="s">
        <v>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>
        <f t="shared" ref="S83:AG83" si="10">SUM(S70:S73)/4</f>
        <v>0</v>
      </c>
      <c r="T83" s="60">
        <f t="shared" si="10"/>
        <v>29.632853403141365</v>
      </c>
      <c r="U83" s="60">
        <f t="shared" si="10"/>
        <v>31.388089005235599</v>
      </c>
      <c r="V83" s="60">
        <f t="shared" si="10"/>
        <v>0</v>
      </c>
      <c r="W83" s="60">
        <f t="shared" si="10"/>
        <v>0</v>
      </c>
      <c r="X83" s="60">
        <f t="shared" si="10"/>
        <v>0</v>
      </c>
      <c r="Y83" s="60">
        <f t="shared" si="10"/>
        <v>0</v>
      </c>
      <c r="Z83" s="60">
        <f t="shared" si="10"/>
        <v>0</v>
      </c>
      <c r="AA83" s="60">
        <f t="shared" si="10"/>
        <v>0</v>
      </c>
      <c r="AB83" s="60">
        <f t="shared" si="10"/>
        <v>0</v>
      </c>
      <c r="AC83" s="60">
        <f t="shared" si="10"/>
        <v>0</v>
      </c>
      <c r="AD83" s="60">
        <f t="shared" si="10"/>
        <v>0</v>
      </c>
      <c r="AE83" s="60">
        <f t="shared" si="10"/>
        <v>0</v>
      </c>
      <c r="AF83" s="60">
        <f t="shared" si="10"/>
        <v>0</v>
      </c>
      <c r="AG83" s="60">
        <f t="shared" si="10"/>
        <v>0</v>
      </c>
      <c r="AH83" s="60"/>
      <c r="AI83" s="60"/>
    </row>
    <row r="84" spans="1:35" x14ac:dyDescent="0.25">
      <c r="A84" s="61"/>
      <c r="B84" s="60" t="s">
        <v>10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 t="e">
        <f t="shared" ref="S84:AG84" si="11">SUMIF(S74:S81,"&gt;0",S74:S81)/COUNTIF(S74:S81,"&gt;0")</f>
        <v>#DIV/0!</v>
      </c>
      <c r="T84" s="60">
        <f t="shared" si="11"/>
        <v>32.434554973821996</v>
      </c>
      <c r="U84" s="60">
        <f t="shared" si="11"/>
        <v>34.188808900523561</v>
      </c>
      <c r="V84" s="60" t="e">
        <f t="shared" si="11"/>
        <v>#DIV/0!</v>
      </c>
      <c r="W84" s="60" t="e">
        <f t="shared" si="11"/>
        <v>#DIV/0!</v>
      </c>
      <c r="X84" s="60" t="e">
        <f t="shared" si="11"/>
        <v>#DIV/0!</v>
      </c>
      <c r="Y84" s="60" t="e">
        <f t="shared" si="11"/>
        <v>#DIV/0!</v>
      </c>
      <c r="Z84" s="60" t="e">
        <f t="shared" si="11"/>
        <v>#DIV/0!</v>
      </c>
      <c r="AA84" s="60" t="e">
        <f t="shared" si="11"/>
        <v>#DIV/0!</v>
      </c>
      <c r="AB84" s="60" t="e">
        <f t="shared" si="11"/>
        <v>#DIV/0!</v>
      </c>
      <c r="AC84" s="60" t="e">
        <f t="shared" si="11"/>
        <v>#DIV/0!</v>
      </c>
      <c r="AD84" s="60" t="e">
        <f t="shared" si="11"/>
        <v>#DIV/0!</v>
      </c>
      <c r="AE84" s="60" t="e">
        <f t="shared" si="11"/>
        <v>#DIV/0!</v>
      </c>
      <c r="AF84" s="60" t="e">
        <f t="shared" si="11"/>
        <v>#DIV/0!</v>
      </c>
      <c r="AG84" s="60" t="e">
        <f t="shared" si="11"/>
        <v>#DIV/0!</v>
      </c>
      <c r="AH84" s="60"/>
      <c r="AI84" s="60"/>
    </row>
    <row r="85" spans="1:35" x14ac:dyDescent="0.25">
      <c r="A85" s="54" t="s">
        <v>59</v>
      </c>
      <c r="B85" s="55"/>
      <c r="C85" s="55"/>
      <c r="D85" s="55"/>
      <c r="E85" s="55"/>
      <c r="F85" s="55"/>
      <c r="G85" s="55">
        <v>5</v>
      </c>
      <c r="H85" s="55">
        <v>6</v>
      </c>
      <c r="I85" s="55">
        <v>7</v>
      </c>
      <c r="J85" s="55">
        <v>8</v>
      </c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>
        <v>5</v>
      </c>
      <c r="X85" s="55">
        <v>6</v>
      </c>
      <c r="Y85" s="55">
        <v>7</v>
      </c>
      <c r="Z85" s="55">
        <v>8</v>
      </c>
      <c r="AA85" s="55"/>
      <c r="AB85" s="55"/>
      <c r="AC85" s="55"/>
      <c r="AD85" s="55"/>
      <c r="AE85" s="55"/>
      <c r="AF85" s="55"/>
      <c r="AG85" s="55"/>
      <c r="AH85" s="55"/>
      <c r="AI85" s="55"/>
    </row>
    <row r="86" spans="1:35" x14ac:dyDescent="0.25">
      <c r="A86" s="56"/>
      <c r="B86" s="36">
        <v>0</v>
      </c>
      <c r="C86" s="36"/>
      <c r="D86" s="36"/>
      <c r="E86" s="36"/>
      <c r="F86" s="36"/>
      <c r="G86" s="36">
        <v>2232</v>
      </c>
      <c r="H86" s="36">
        <v>2460</v>
      </c>
      <c r="I86" s="36">
        <v>2901</v>
      </c>
      <c r="J86" s="36">
        <v>3279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57"/>
      <c r="W86" s="57">
        <f>G86/'#3a Referentie-caos en netto in'!$D$6</f>
        <v>16.173913043478262</v>
      </c>
      <c r="X86" s="57">
        <f>H86/'#3a Referentie-caos en netto in'!$D$6</f>
        <v>17.826086956521738</v>
      </c>
      <c r="Y86" s="57">
        <f>I86/'#3a Referentie-caos en netto in'!$D$6</f>
        <v>21.021739130434781</v>
      </c>
      <c r="Z86" s="57">
        <f>J86/'#3a Referentie-caos en netto in'!$D$6</f>
        <v>23.760869565217391</v>
      </c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x14ac:dyDescent="0.25">
      <c r="A87" s="56"/>
      <c r="B87" s="36">
        <v>1</v>
      </c>
      <c r="C87" s="36"/>
      <c r="D87" s="36"/>
      <c r="E87" s="36"/>
      <c r="F87" s="36"/>
      <c r="G87" s="36">
        <v>2307</v>
      </c>
      <c r="H87" s="36">
        <v>2550</v>
      </c>
      <c r="I87" s="36">
        <v>3022</v>
      </c>
      <c r="J87" s="36">
        <v>3428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57">
        <f>G87/'#3a Referentie-caos en netto in'!$D$6</f>
        <v>16.717391304347824</v>
      </c>
      <c r="X87" s="57">
        <f>H87/'#3a Referentie-caos en netto in'!$D$6</f>
        <v>18.478260869565219</v>
      </c>
      <c r="Y87" s="57">
        <f>I87/'#3a Referentie-caos en netto in'!$D$6</f>
        <v>21.89855072463768</v>
      </c>
      <c r="Z87" s="57">
        <f>J87/'#3a Referentie-caos en netto in'!$D$6</f>
        <v>24.840579710144926</v>
      </c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x14ac:dyDescent="0.25">
      <c r="A88" s="56"/>
      <c r="B88" s="36">
        <v>2</v>
      </c>
      <c r="C88" s="36"/>
      <c r="D88" s="36"/>
      <c r="E88" s="36"/>
      <c r="F88" s="36"/>
      <c r="G88" s="36">
        <v>2381</v>
      </c>
      <c r="H88" s="36">
        <v>2640</v>
      </c>
      <c r="I88" s="36">
        <v>3143</v>
      </c>
      <c r="J88" s="36">
        <v>3577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57">
        <f>G88/'#3a Referentie-caos en netto in'!$D$6</f>
        <v>17.253623188405797</v>
      </c>
      <c r="X88" s="57">
        <f>H88/'#3a Referentie-caos en netto in'!$D$6</f>
        <v>19.130434782608695</v>
      </c>
      <c r="Y88" s="57">
        <f>I88/'#3a Referentie-caos en netto in'!$D$6</f>
        <v>22.775362318840578</v>
      </c>
      <c r="Z88" s="57">
        <f>J88/'#3a Referentie-caos en netto in'!$D$6</f>
        <v>25.920289855072465</v>
      </c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x14ac:dyDescent="0.25">
      <c r="A89" s="56"/>
      <c r="B89" s="36">
        <v>3</v>
      </c>
      <c r="C89" s="36"/>
      <c r="D89" s="36"/>
      <c r="E89" s="36"/>
      <c r="F89" s="36"/>
      <c r="G89" s="36">
        <v>2455</v>
      </c>
      <c r="H89" s="36">
        <v>2731</v>
      </c>
      <c r="I89" s="36">
        <v>3264</v>
      </c>
      <c r="J89" s="36">
        <v>3725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57">
        <f>G89/'#3a Referentie-caos en netto in'!$D$6</f>
        <v>17.789855072463769</v>
      </c>
      <c r="X89" s="57">
        <f>H89/'#3a Referentie-caos en netto in'!$D$6</f>
        <v>19.789855072463769</v>
      </c>
      <c r="Y89" s="57">
        <f>I89/'#3a Referentie-caos en netto in'!$D$6</f>
        <v>23.652173913043477</v>
      </c>
      <c r="Z89" s="57">
        <f>J89/'#3a Referentie-caos en netto in'!$D$6</f>
        <v>26.992753623188406</v>
      </c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x14ac:dyDescent="0.25">
      <c r="A90" s="56"/>
      <c r="B90" s="36">
        <v>4</v>
      </c>
      <c r="C90" s="36"/>
      <c r="D90" s="36"/>
      <c r="E90" s="36"/>
      <c r="F90" s="36"/>
      <c r="G90" s="36">
        <v>2530</v>
      </c>
      <c r="H90" s="36">
        <v>2821</v>
      </c>
      <c r="I90" s="36">
        <v>3385</v>
      </c>
      <c r="J90" s="36">
        <v>3874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57">
        <f>G90/'#3a Referentie-caos en netto in'!$D$6</f>
        <v>18.333333333333332</v>
      </c>
      <c r="X90" s="57">
        <f>H90/'#3a Referentie-caos en netto in'!$D$6</f>
        <v>20.442028985507246</v>
      </c>
      <c r="Y90" s="57">
        <f>I90/'#3a Referentie-caos en netto in'!$D$6</f>
        <v>24.528985507246375</v>
      </c>
      <c r="Z90" s="57">
        <f>J90/'#3a Referentie-caos en netto in'!$D$6</f>
        <v>28.072463768115941</v>
      </c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x14ac:dyDescent="0.25">
      <c r="A91" s="56"/>
      <c r="B91" s="36">
        <v>5</v>
      </c>
      <c r="C91" s="36"/>
      <c r="D91" s="36"/>
      <c r="E91" s="36"/>
      <c r="F91" s="36"/>
      <c r="G91" s="36">
        <v>2604</v>
      </c>
      <c r="H91" s="36">
        <v>2911</v>
      </c>
      <c r="I91" s="36">
        <v>3506</v>
      </c>
      <c r="J91" s="36">
        <v>4023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57">
        <f>G91/'#3a Referentie-caos en netto in'!$D$6</f>
        <v>18.869565217391305</v>
      </c>
      <c r="X91" s="57">
        <f>H91/'#3a Referentie-caos en netto in'!$D$6</f>
        <v>21.094202898550726</v>
      </c>
      <c r="Y91" s="57">
        <f>I91/'#3a Referentie-caos en netto in'!$D$6</f>
        <v>25.405797101449274</v>
      </c>
      <c r="Z91" s="57">
        <f>J91/'#3a Referentie-caos en netto in'!$D$6</f>
        <v>29.152173913043477</v>
      </c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x14ac:dyDescent="0.25">
      <c r="A92" s="56"/>
      <c r="B92" s="36">
        <v>6</v>
      </c>
      <c r="C92" s="36"/>
      <c r="D92" s="36"/>
      <c r="E92" s="36"/>
      <c r="F92" s="36"/>
      <c r="G92" s="36">
        <v>2678</v>
      </c>
      <c r="H92" s="36">
        <v>3002</v>
      </c>
      <c r="I92" s="36">
        <v>3626</v>
      </c>
      <c r="J92" s="36">
        <v>4172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57">
        <f>G92/'#3a Referentie-caos en netto in'!$D$6</f>
        <v>19.405797101449274</v>
      </c>
      <c r="X92" s="57">
        <f>H92/'#3a Referentie-caos en netto in'!$D$6</f>
        <v>21.753623188405797</v>
      </c>
      <c r="Y92" s="57">
        <f>I92/'#3a Referentie-caos en netto in'!$D$6</f>
        <v>26.275362318840578</v>
      </c>
      <c r="Z92" s="57">
        <f>J92/'#3a Referentie-caos en netto in'!$D$6</f>
        <v>30.231884057971016</v>
      </c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x14ac:dyDescent="0.25">
      <c r="A93" s="56"/>
      <c r="B93" s="36">
        <v>7</v>
      </c>
      <c r="C93" s="36"/>
      <c r="D93" s="36"/>
      <c r="E93" s="36"/>
      <c r="F93" s="36"/>
      <c r="G93" s="36">
        <v>2753</v>
      </c>
      <c r="H93" s="36">
        <v>3092</v>
      </c>
      <c r="I93" s="36">
        <v>3748</v>
      </c>
      <c r="J93" s="36">
        <v>4320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57">
        <f>G93/'#3a Referentie-caos en netto in'!$D$6</f>
        <v>19.94927536231884</v>
      </c>
      <c r="X93" s="57">
        <f>H93/'#3a Referentie-caos en netto in'!$D$6</f>
        <v>22.405797101449274</v>
      </c>
      <c r="Y93" s="57">
        <f>I93/'#3a Referentie-caos en netto in'!$D$6</f>
        <v>27.159420289855074</v>
      </c>
      <c r="Z93" s="57">
        <f>J93/'#3a Referentie-caos en netto in'!$D$6</f>
        <v>31.304347826086957</v>
      </c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x14ac:dyDescent="0.25">
      <c r="A94" s="56"/>
      <c r="B94" s="36">
        <v>8</v>
      </c>
      <c r="C94" s="36"/>
      <c r="D94" s="36"/>
      <c r="E94" s="36"/>
      <c r="F94" s="36"/>
      <c r="G94" s="36">
        <v>2827</v>
      </c>
      <c r="H94" s="36">
        <v>3182</v>
      </c>
      <c r="I94" s="36">
        <v>3868</v>
      </c>
      <c r="J94" s="36">
        <v>4469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57">
        <f>G94/'#3a Referentie-caos en netto in'!$D$6</f>
        <v>20.485507246376812</v>
      </c>
      <c r="X94" s="57">
        <f>H94/'#3a Referentie-caos en netto in'!$D$6</f>
        <v>23.057971014492754</v>
      </c>
      <c r="Y94" s="57">
        <f>I94/'#3a Referentie-caos en netto in'!$D$6</f>
        <v>28.028985507246375</v>
      </c>
      <c r="Z94" s="57">
        <f>J94/'#3a Referentie-caos en netto in'!$D$6</f>
        <v>32.384057971014492</v>
      </c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x14ac:dyDescent="0.25">
      <c r="A95" s="56"/>
      <c r="B95" s="36">
        <v>9</v>
      </c>
      <c r="C95" s="36"/>
      <c r="D95" s="36"/>
      <c r="E95" s="36"/>
      <c r="F95" s="36"/>
      <c r="G95" s="36">
        <v>2902</v>
      </c>
      <c r="H95" s="36">
        <v>3273</v>
      </c>
      <c r="I95" s="36">
        <v>3989</v>
      </c>
      <c r="J95" s="36">
        <v>4618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57">
        <f>G95/'#3a Referentie-caos en netto in'!$D$6</f>
        <v>21.028985507246375</v>
      </c>
      <c r="X95" s="57">
        <f>H95/'#3a Referentie-caos en netto in'!$D$6</f>
        <v>23.717391304347824</v>
      </c>
      <c r="Y95" s="57">
        <f>I95/'#3a Referentie-caos en netto in'!$D$6</f>
        <v>28.905797101449274</v>
      </c>
      <c r="Z95" s="57">
        <f>J95/'#3a Referentie-caos en netto in'!$D$6</f>
        <v>33.463768115942031</v>
      </c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x14ac:dyDescent="0.25">
      <c r="A96" s="56"/>
      <c r="B96" s="36">
        <v>10</v>
      </c>
      <c r="C96" s="36"/>
      <c r="D96" s="36"/>
      <c r="E96" s="36"/>
      <c r="F96" s="36"/>
      <c r="G96" s="36">
        <v>2976</v>
      </c>
      <c r="H96" s="36">
        <v>3363</v>
      </c>
      <c r="I96" s="36">
        <v>4110</v>
      </c>
      <c r="J96" s="36">
        <v>4767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57">
        <f>G96/'#3a Referentie-caos en netto in'!$D$6</f>
        <v>21.565217391304348</v>
      </c>
      <c r="X96" s="57">
        <f>H96/'#3a Referentie-caos en netto in'!$D$6</f>
        <v>24.369565217391305</v>
      </c>
      <c r="Y96" s="57">
        <f>I96/'#3a Referentie-caos en netto in'!$D$6</f>
        <v>29.782608695652176</v>
      </c>
      <c r="Z96" s="57">
        <f>J96/'#3a Referentie-caos en netto in'!$D$6</f>
        <v>34.543478260869563</v>
      </c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x14ac:dyDescent="0.25">
      <c r="A97" s="56"/>
      <c r="B97" s="36">
        <v>11</v>
      </c>
      <c r="C97" s="36"/>
      <c r="D97" s="36"/>
      <c r="E97" s="36"/>
      <c r="F97" s="36"/>
      <c r="G97" s="36">
        <v>3050</v>
      </c>
      <c r="H97" s="36">
        <v>3453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57">
        <f>G97/'#3a Referentie-caos en netto in'!$D$6</f>
        <v>22.10144927536232</v>
      </c>
      <c r="X97" s="57">
        <f>H97/'#3a Referentie-caos en netto in'!$D$6</f>
        <v>25.021739130434781</v>
      </c>
      <c r="Y97" s="57"/>
      <c r="Z97" s="57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x14ac:dyDescent="0.25">
      <c r="A98" s="56"/>
      <c r="B98" s="36">
        <v>12</v>
      </c>
      <c r="C98" s="36"/>
      <c r="D98" s="36"/>
      <c r="E98" s="36"/>
      <c r="F98" s="36"/>
      <c r="G98" s="36">
        <v>3125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57">
        <f>G98/'#3a Referentie-caos en netto in'!$D$6</f>
        <v>22.644927536231883</v>
      </c>
      <c r="X98" s="57"/>
      <c r="Y98" s="57"/>
      <c r="Z98" s="57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x14ac:dyDescent="0.25">
      <c r="A99" s="61"/>
      <c r="B99" s="60" t="s">
        <v>8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>
        <f t="shared" ref="S99:AG99" si="12">SUM(S86:S89)/4</f>
        <v>0</v>
      </c>
      <c r="T99" s="60">
        <f t="shared" si="12"/>
        <v>0</v>
      </c>
      <c r="U99" s="60">
        <f t="shared" si="12"/>
        <v>0</v>
      </c>
      <c r="V99" s="60">
        <f t="shared" si="12"/>
        <v>0</v>
      </c>
      <c r="W99" s="60">
        <f t="shared" si="12"/>
        <v>16.983695652173914</v>
      </c>
      <c r="X99" s="60">
        <f t="shared" si="12"/>
        <v>18.806159420289855</v>
      </c>
      <c r="Y99" s="60">
        <f t="shared" si="12"/>
        <v>22.336956521739125</v>
      </c>
      <c r="Z99" s="60">
        <f t="shared" si="12"/>
        <v>25.378623188405797</v>
      </c>
      <c r="AA99" s="60">
        <f t="shared" si="12"/>
        <v>0</v>
      </c>
      <c r="AB99" s="60">
        <f t="shared" si="12"/>
        <v>0</v>
      </c>
      <c r="AC99" s="60">
        <f t="shared" si="12"/>
        <v>0</v>
      </c>
      <c r="AD99" s="60">
        <f t="shared" si="12"/>
        <v>0</v>
      </c>
      <c r="AE99" s="60">
        <f t="shared" si="12"/>
        <v>0</v>
      </c>
      <c r="AF99" s="60">
        <f t="shared" si="12"/>
        <v>0</v>
      </c>
      <c r="AG99" s="60">
        <f t="shared" si="12"/>
        <v>0</v>
      </c>
      <c r="AH99" s="60"/>
      <c r="AI99" s="60"/>
    </row>
    <row r="100" spans="1:35" x14ac:dyDescent="0.25">
      <c r="A100" s="61"/>
      <c r="B100" s="60" t="s">
        <v>9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>
        <f t="shared" ref="S100:AG100" si="13">SUM(S90:S93)/4</f>
        <v>0</v>
      </c>
      <c r="T100" s="60">
        <f t="shared" si="13"/>
        <v>0</v>
      </c>
      <c r="U100" s="60">
        <f t="shared" si="13"/>
        <v>0</v>
      </c>
      <c r="V100" s="60">
        <f t="shared" si="13"/>
        <v>0</v>
      </c>
      <c r="W100" s="60">
        <f t="shared" si="13"/>
        <v>19.139492753623188</v>
      </c>
      <c r="X100" s="60">
        <f t="shared" si="13"/>
        <v>21.423913043478258</v>
      </c>
      <c r="Y100" s="60">
        <f t="shared" si="13"/>
        <v>25.842391304347824</v>
      </c>
      <c r="Z100" s="60">
        <f t="shared" si="13"/>
        <v>29.690217391304348</v>
      </c>
      <c r="AA100" s="60">
        <f t="shared" si="13"/>
        <v>0</v>
      </c>
      <c r="AB100" s="60">
        <f t="shared" si="13"/>
        <v>0</v>
      </c>
      <c r="AC100" s="60">
        <f t="shared" si="13"/>
        <v>0</v>
      </c>
      <c r="AD100" s="60">
        <f t="shared" si="13"/>
        <v>0</v>
      </c>
      <c r="AE100" s="60">
        <f t="shared" si="13"/>
        <v>0</v>
      </c>
      <c r="AF100" s="60">
        <f t="shared" si="13"/>
        <v>0</v>
      </c>
      <c r="AG100" s="60">
        <f t="shared" si="13"/>
        <v>0</v>
      </c>
      <c r="AH100" s="60"/>
      <c r="AI100" s="60"/>
    </row>
    <row r="101" spans="1:35" x14ac:dyDescent="0.25">
      <c r="A101" s="61"/>
      <c r="B101" s="60" t="s">
        <v>10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 t="e">
        <f t="shared" ref="S101:AG101" si="14">SUMIF(S94:S98,"&gt;0",S94:S98)/COUNTIF(S94:S98,"&gt;0")</f>
        <v>#DIV/0!</v>
      </c>
      <c r="T101" s="60" t="e">
        <f t="shared" si="14"/>
        <v>#DIV/0!</v>
      </c>
      <c r="U101" s="60" t="e">
        <f t="shared" si="14"/>
        <v>#DIV/0!</v>
      </c>
      <c r="V101" s="60" t="e">
        <f t="shared" si="14"/>
        <v>#DIV/0!</v>
      </c>
      <c r="W101" s="60">
        <f t="shared" si="14"/>
        <v>21.565217391304344</v>
      </c>
      <c r="X101" s="60">
        <f t="shared" si="14"/>
        <v>24.041666666666664</v>
      </c>
      <c r="Y101" s="60">
        <f t="shared" si="14"/>
        <v>28.905797101449277</v>
      </c>
      <c r="Z101" s="60">
        <f t="shared" si="14"/>
        <v>33.463768115942031</v>
      </c>
      <c r="AA101" s="60" t="e">
        <f t="shared" si="14"/>
        <v>#DIV/0!</v>
      </c>
      <c r="AB101" s="60" t="e">
        <f t="shared" si="14"/>
        <v>#DIV/0!</v>
      </c>
      <c r="AC101" s="60" t="e">
        <f t="shared" si="14"/>
        <v>#DIV/0!</v>
      </c>
      <c r="AD101" s="60" t="e">
        <f t="shared" si="14"/>
        <v>#DIV/0!</v>
      </c>
      <c r="AE101" s="60" t="e">
        <f t="shared" si="14"/>
        <v>#DIV/0!</v>
      </c>
      <c r="AF101" s="60" t="e">
        <f t="shared" si="14"/>
        <v>#DIV/0!</v>
      </c>
      <c r="AG101" s="60" t="e">
        <f t="shared" si="14"/>
        <v>#DIV/0!</v>
      </c>
      <c r="AH101" s="60"/>
      <c r="AI101" s="60"/>
    </row>
    <row r="102" spans="1:35" x14ac:dyDescent="0.25">
      <c r="A102" s="54" t="s">
        <v>60</v>
      </c>
      <c r="B102" s="55"/>
      <c r="C102" s="55"/>
      <c r="D102" s="55"/>
      <c r="E102" s="55"/>
      <c r="F102" s="55"/>
      <c r="G102" s="55"/>
      <c r="H102" s="55">
        <v>6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>
        <v>6</v>
      </c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</row>
    <row r="103" spans="1:35" x14ac:dyDescent="0.25">
      <c r="A103" s="56"/>
      <c r="B103" s="36">
        <v>1</v>
      </c>
      <c r="C103" s="36"/>
      <c r="D103" s="36"/>
      <c r="E103" s="36"/>
      <c r="F103" s="36"/>
      <c r="G103" s="36"/>
      <c r="H103" s="36">
        <v>2438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57"/>
      <c r="X103" s="57">
        <f>H103/'#3a Referentie-caos en netto in'!$D$7</f>
        <v>16.809928752011032</v>
      </c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x14ac:dyDescent="0.25">
      <c r="A104" s="56"/>
      <c r="B104" s="36">
        <v>2</v>
      </c>
      <c r="C104" s="36"/>
      <c r="D104" s="36"/>
      <c r="E104" s="36"/>
      <c r="F104" s="36"/>
      <c r="G104" s="36"/>
      <c r="H104" s="36">
        <v>2487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57">
        <f>H104/'#3a Referentie-caos en netto in'!$D$7</f>
        <v>17.14778211905309</v>
      </c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x14ac:dyDescent="0.25">
      <c r="A105" s="56"/>
      <c r="B105" s="36">
        <v>3</v>
      </c>
      <c r="C105" s="36"/>
      <c r="D105" s="36"/>
      <c r="E105" s="36"/>
      <c r="F105" s="36"/>
      <c r="G105" s="36"/>
      <c r="H105" s="36">
        <v>2537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57">
        <f>H105/'#3a Referentie-caos en netto in'!$D$7</f>
        <v>17.492530452769479</v>
      </c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x14ac:dyDescent="0.25">
      <c r="A106" s="56"/>
      <c r="B106" s="36">
        <v>4</v>
      </c>
      <c r="C106" s="36"/>
      <c r="D106" s="36"/>
      <c r="E106" s="36"/>
      <c r="F106" s="36"/>
      <c r="G106" s="36"/>
      <c r="H106" s="36">
        <v>2588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57">
        <f>H106/'#3a Referentie-caos en netto in'!$D$7</f>
        <v>17.844173753160192</v>
      </c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x14ac:dyDescent="0.25">
      <c r="A107" s="56"/>
      <c r="B107" s="36">
        <v>5</v>
      </c>
      <c r="C107" s="36"/>
      <c r="D107" s="36"/>
      <c r="E107" s="36"/>
      <c r="F107" s="36"/>
      <c r="G107" s="36"/>
      <c r="H107" s="36">
        <v>2639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57">
        <f>H107/'#3a Referentie-caos en netto in'!$D$7</f>
        <v>18.195817053550908</v>
      </c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x14ac:dyDescent="0.25">
      <c r="A108" s="56"/>
      <c r="B108" s="36">
        <v>6</v>
      </c>
      <c r="C108" s="36"/>
      <c r="D108" s="36"/>
      <c r="E108" s="36"/>
      <c r="F108" s="36"/>
      <c r="G108" s="36"/>
      <c r="H108" s="36">
        <v>2692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57">
        <f>H108/'#3a Referentie-caos en netto in'!$D$7</f>
        <v>18.561250287290278</v>
      </c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x14ac:dyDescent="0.25">
      <c r="A109" s="56"/>
      <c r="B109" s="36">
        <v>7</v>
      </c>
      <c r="C109" s="36"/>
      <c r="D109" s="36"/>
      <c r="E109" s="36"/>
      <c r="F109" s="36"/>
      <c r="G109" s="36"/>
      <c r="H109" s="36">
        <v>2746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57">
        <f>H109/'#3a Referentie-caos en netto in'!$D$7</f>
        <v>18.933578487703976</v>
      </c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x14ac:dyDescent="0.25">
      <c r="A110" s="56"/>
      <c r="B110" s="36">
        <v>8</v>
      </c>
      <c r="C110" s="36"/>
      <c r="D110" s="36"/>
      <c r="E110" s="36"/>
      <c r="F110" s="36"/>
      <c r="G110" s="36"/>
      <c r="H110" s="36">
        <v>2801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57">
        <f>H110/'#3a Referentie-caos en netto in'!$D$7</f>
        <v>19.312801654792001</v>
      </c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x14ac:dyDescent="0.25">
      <c r="A111" s="56"/>
      <c r="B111" s="36">
        <v>9</v>
      </c>
      <c r="C111" s="36"/>
      <c r="D111" s="36"/>
      <c r="E111" s="36"/>
      <c r="F111" s="36"/>
      <c r="G111" s="36"/>
      <c r="H111" s="36">
        <v>2857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57">
        <f>H111/'#3a Referentie-caos en netto in'!$D$7</f>
        <v>19.698919788554356</v>
      </c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x14ac:dyDescent="0.25">
      <c r="A112" s="56"/>
      <c r="B112" s="36">
        <v>10</v>
      </c>
      <c r="C112" s="36"/>
      <c r="D112" s="36"/>
      <c r="E112" s="36"/>
      <c r="F112" s="36"/>
      <c r="G112" s="36"/>
      <c r="H112" s="36">
        <v>2914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57">
        <f>H112/'#3a Referentie-caos en netto in'!$D$7</f>
        <v>20.091932888991035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x14ac:dyDescent="0.25">
      <c r="A113" s="56"/>
      <c r="B113" s="36">
        <v>11</v>
      </c>
      <c r="C113" s="36"/>
      <c r="D113" s="36"/>
      <c r="E113" s="36"/>
      <c r="F113" s="36"/>
      <c r="G113" s="36"/>
      <c r="H113" s="36">
        <v>2972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57">
        <f>H113/'#3a Referentie-caos en netto in'!$D$7</f>
        <v>20.491840956102045</v>
      </c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x14ac:dyDescent="0.25">
      <c r="A114" s="56"/>
      <c r="B114" s="36">
        <v>12</v>
      </c>
      <c r="C114" s="36"/>
      <c r="D114" s="36"/>
      <c r="E114" s="36"/>
      <c r="F114" s="36"/>
      <c r="G114" s="36"/>
      <c r="H114" s="36">
        <v>3032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57">
        <f>H114/'#3a Referentie-caos en netto in'!$D$7</f>
        <v>20.90553895656171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x14ac:dyDescent="0.25">
      <c r="A115" s="56"/>
      <c r="B115" s="36">
        <v>13</v>
      </c>
      <c r="C115" s="36"/>
      <c r="D115" s="36"/>
      <c r="E115" s="36"/>
      <c r="F115" s="36"/>
      <c r="G115" s="36"/>
      <c r="H115" s="36">
        <v>3093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57">
        <f>H115/'#3a Referentie-caos en netto in'!$D$7</f>
        <v>21.326131923695701</v>
      </c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x14ac:dyDescent="0.25">
      <c r="A116" s="56"/>
      <c r="B116" s="36">
        <v>14</v>
      </c>
      <c r="C116" s="36"/>
      <c r="D116" s="36"/>
      <c r="E116" s="36"/>
      <c r="F116" s="36"/>
      <c r="G116" s="36"/>
      <c r="H116" s="36">
        <v>3154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57">
        <f>H116/'#3a Referentie-caos en netto in'!$D$7</f>
        <v>21.746724890829693</v>
      </c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x14ac:dyDescent="0.25">
      <c r="A117" s="56"/>
      <c r="B117" s="36">
        <v>15</v>
      </c>
      <c r="C117" s="36"/>
      <c r="D117" s="36"/>
      <c r="E117" s="36"/>
      <c r="F117" s="36"/>
      <c r="G117" s="36"/>
      <c r="H117" s="36">
        <v>3217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57">
        <f>H117/'#3a Referentie-caos en netto in'!$D$7</f>
        <v>22.181107791312343</v>
      </c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x14ac:dyDescent="0.25">
      <c r="A118" s="56"/>
      <c r="B118" s="36">
        <v>16</v>
      </c>
      <c r="C118" s="36"/>
      <c r="D118" s="36"/>
      <c r="E118" s="36"/>
      <c r="F118" s="36"/>
      <c r="G118" s="36"/>
      <c r="H118" s="36">
        <v>3282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57">
        <f>H118/'#3a Referentie-caos en netto in'!$D$7</f>
        <v>22.629280625143647</v>
      </c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x14ac:dyDescent="0.25">
      <c r="A119" s="56"/>
      <c r="B119" s="36">
        <v>17</v>
      </c>
      <c r="C119" s="36"/>
      <c r="D119" s="36"/>
      <c r="E119" s="36"/>
      <c r="F119" s="36"/>
      <c r="G119" s="36"/>
      <c r="H119" s="36">
        <v>3347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57">
        <f>H119/'#3a Referentie-caos en netto in'!$D$7</f>
        <v>23.077453458974947</v>
      </c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x14ac:dyDescent="0.25">
      <c r="A120" s="56"/>
      <c r="B120" s="36">
        <v>18</v>
      </c>
      <c r="C120" s="36"/>
      <c r="D120" s="36"/>
      <c r="E120" s="36"/>
      <c r="F120" s="36"/>
      <c r="G120" s="36"/>
      <c r="H120" s="36">
        <v>3414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57">
        <f>H120/'#3a Referentie-caos en netto in'!$D$7</f>
        <v>23.539416226154906</v>
      </c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x14ac:dyDescent="0.25">
      <c r="A121" s="56"/>
      <c r="B121" s="36">
        <v>19</v>
      </c>
      <c r="C121" s="36"/>
      <c r="D121" s="36"/>
      <c r="E121" s="36"/>
      <c r="F121" s="36"/>
      <c r="G121" s="36"/>
      <c r="H121" s="36">
        <v>3483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57">
        <f>H121/'#3a Referentie-caos en netto in'!$D$7</f>
        <v>24.015168926683522</v>
      </c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x14ac:dyDescent="0.25">
      <c r="A122" s="56"/>
      <c r="B122" s="36">
        <v>20</v>
      </c>
      <c r="C122" s="36"/>
      <c r="D122" s="36"/>
      <c r="E122" s="36"/>
      <c r="F122" s="36"/>
      <c r="G122" s="36"/>
      <c r="H122" s="36">
        <v>3552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57">
        <f>H122/'#3a Referentie-caos en netto in'!$D$7</f>
        <v>24.490921627212135</v>
      </c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x14ac:dyDescent="0.25">
      <c r="A123" s="61"/>
      <c r="B123" s="60" t="s">
        <v>8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>
        <f t="shared" ref="S123:AG123" si="15">SUM(S103:S106)/4</f>
        <v>0</v>
      </c>
      <c r="T123" s="60">
        <f t="shared" si="15"/>
        <v>0</v>
      </c>
      <c r="U123" s="60">
        <f t="shared" si="15"/>
        <v>0</v>
      </c>
      <c r="V123" s="60">
        <f t="shared" si="15"/>
        <v>0</v>
      </c>
      <c r="W123" s="60">
        <f t="shared" si="15"/>
        <v>0</v>
      </c>
      <c r="X123" s="60">
        <f t="shared" si="15"/>
        <v>17.32360376924845</v>
      </c>
      <c r="Y123" s="60">
        <f t="shared" si="15"/>
        <v>0</v>
      </c>
      <c r="Z123" s="60">
        <f t="shared" si="15"/>
        <v>0</v>
      </c>
      <c r="AA123" s="60">
        <f t="shared" si="15"/>
        <v>0</v>
      </c>
      <c r="AB123" s="60">
        <f t="shared" si="15"/>
        <v>0</v>
      </c>
      <c r="AC123" s="60">
        <f t="shared" si="15"/>
        <v>0</v>
      </c>
      <c r="AD123" s="60">
        <f t="shared" si="15"/>
        <v>0</v>
      </c>
      <c r="AE123" s="60">
        <f t="shared" si="15"/>
        <v>0</v>
      </c>
      <c r="AF123" s="60">
        <f t="shared" si="15"/>
        <v>0</v>
      </c>
      <c r="AG123" s="60">
        <f t="shared" si="15"/>
        <v>0</v>
      </c>
      <c r="AH123" s="60"/>
      <c r="AI123" s="60"/>
    </row>
    <row r="124" spans="1:35" x14ac:dyDescent="0.25">
      <c r="A124" s="61"/>
      <c r="B124" s="60" t="s">
        <v>9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>
        <f t="shared" ref="S124:AG124" si="16">SUM(S107:S110)/4</f>
        <v>0</v>
      </c>
      <c r="T124" s="60">
        <f t="shared" si="16"/>
        <v>0</v>
      </c>
      <c r="U124" s="60">
        <f t="shared" si="16"/>
        <v>0</v>
      </c>
      <c r="V124" s="60">
        <f t="shared" si="16"/>
        <v>0</v>
      </c>
      <c r="W124" s="60">
        <f t="shared" si="16"/>
        <v>0</v>
      </c>
      <c r="X124" s="60">
        <f t="shared" si="16"/>
        <v>18.750861870834292</v>
      </c>
      <c r="Y124" s="60">
        <f t="shared" si="16"/>
        <v>0</v>
      </c>
      <c r="Z124" s="60">
        <f t="shared" si="16"/>
        <v>0</v>
      </c>
      <c r="AA124" s="60">
        <f t="shared" si="16"/>
        <v>0</v>
      </c>
      <c r="AB124" s="60">
        <f t="shared" si="16"/>
        <v>0</v>
      </c>
      <c r="AC124" s="60">
        <f t="shared" si="16"/>
        <v>0</v>
      </c>
      <c r="AD124" s="60">
        <f t="shared" si="16"/>
        <v>0</v>
      </c>
      <c r="AE124" s="60">
        <f t="shared" si="16"/>
        <v>0</v>
      </c>
      <c r="AF124" s="60">
        <f t="shared" si="16"/>
        <v>0</v>
      </c>
      <c r="AG124" s="60">
        <f t="shared" si="16"/>
        <v>0</v>
      </c>
      <c r="AH124" s="60"/>
      <c r="AI124" s="60"/>
    </row>
    <row r="125" spans="1:35" x14ac:dyDescent="0.25">
      <c r="A125" s="61"/>
      <c r="B125" s="60" t="s">
        <v>10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 t="e">
        <f t="shared" ref="S125:AG125" si="17">SUMIF(S111:S122,"&gt;0",S111:S122)/COUNTIF(S111:S122,"&gt;0")</f>
        <v>#DIV/0!</v>
      </c>
      <c r="T125" s="60" t="e">
        <f t="shared" si="17"/>
        <v>#DIV/0!</v>
      </c>
      <c r="U125" s="60" t="e">
        <f t="shared" si="17"/>
        <v>#DIV/0!</v>
      </c>
      <c r="V125" s="60" t="e">
        <f t="shared" si="17"/>
        <v>#DIV/0!</v>
      </c>
      <c r="W125" s="60" t="e">
        <f t="shared" si="17"/>
        <v>#DIV/0!</v>
      </c>
      <c r="X125" s="60">
        <f t="shared" si="17"/>
        <v>22.016203171684669</v>
      </c>
      <c r="Y125" s="60" t="e">
        <f t="shared" si="17"/>
        <v>#DIV/0!</v>
      </c>
      <c r="Z125" s="60" t="e">
        <f t="shared" si="17"/>
        <v>#DIV/0!</v>
      </c>
      <c r="AA125" s="60" t="e">
        <f t="shared" si="17"/>
        <v>#DIV/0!</v>
      </c>
      <c r="AB125" s="60" t="e">
        <f t="shared" si="17"/>
        <v>#DIV/0!</v>
      </c>
      <c r="AC125" s="60" t="e">
        <f t="shared" si="17"/>
        <v>#DIV/0!</v>
      </c>
      <c r="AD125" s="60" t="e">
        <f t="shared" si="17"/>
        <v>#DIV/0!</v>
      </c>
      <c r="AE125" s="60" t="e">
        <f t="shared" si="17"/>
        <v>#DIV/0!</v>
      </c>
      <c r="AF125" s="60" t="e">
        <f t="shared" si="17"/>
        <v>#DIV/0!</v>
      </c>
      <c r="AG125" s="60" t="e">
        <f t="shared" si="17"/>
        <v>#DIV/0!</v>
      </c>
      <c r="AH125" s="60"/>
      <c r="AI125" s="60"/>
    </row>
    <row r="126" spans="1:35" x14ac:dyDescent="0.25">
      <c r="A126" s="54" t="s">
        <v>61</v>
      </c>
      <c r="B126" s="55"/>
      <c r="C126" s="55"/>
      <c r="D126" s="55"/>
      <c r="E126" s="55"/>
      <c r="F126" s="55"/>
      <c r="G126" s="55" t="s">
        <v>73</v>
      </c>
      <c r="H126" s="55" t="s">
        <v>74</v>
      </c>
      <c r="I126" s="55" t="s">
        <v>75</v>
      </c>
      <c r="J126" s="55" t="s">
        <v>76</v>
      </c>
      <c r="K126" s="55" t="s">
        <v>77</v>
      </c>
      <c r="L126" s="55" t="s">
        <v>78</v>
      </c>
      <c r="M126" s="55" t="s">
        <v>79</v>
      </c>
      <c r="N126" s="55"/>
      <c r="O126" s="55"/>
      <c r="P126" s="55"/>
      <c r="Q126" s="55"/>
      <c r="R126" s="55"/>
      <c r="S126" s="55"/>
      <c r="T126" s="55"/>
      <c r="U126" s="55"/>
      <c r="V126" s="55" t="s">
        <v>73</v>
      </c>
      <c r="W126" s="55" t="s">
        <v>74</v>
      </c>
      <c r="X126" s="55" t="s">
        <v>75</v>
      </c>
      <c r="Y126" s="55" t="s">
        <v>76</v>
      </c>
      <c r="Z126" s="55" t="s">
        <v>77</v>
      </c>
      <c r="AA126" s="55" t="s">
        <v>78</v>
      </c>
      <c r="AB126" s="55" t="s">
        <v>79</v>
      </c>
      <c r="AC126" s="55"/>
      <c r="AD126" s="55"/>
      <c r="AE126" s="55"/>
      <c r="AF126" s="55"/>
      <c r="AG126" s="55"/>
      <c r="AH126" s="55"/>
      <c r="AI126" s="55"/>
    </row>
    <row r="127" spans="1:35" x14ac:dyDescent="0.25">
      <c r="A127" s="56"/>
      <c r="B127" s="36">
        <v>0</v>
      </c>
      <c r="C127" s="36"/>
      <c r="D127" s="36"/>
      <c r="E127" s="36"/>
      <c r="F127" s="36"/>
      <c r="G127" s="36">
        <v>2432</v>
      </c>
      <c r="H127" s="36">
        <v>2593</v>
      </c>
      <c r="I127" s="36">
        <v>2766</v>
      </c>
      <c r="J127" s="36">
        <v>3120</v>
      </c>
      <c r="K127" s="36">
        <v>3445</v>
      </c>
      <c r="L127" s="36">
        <v>4107</v>
      </c>
      <c r="M127" s="36">
        <v>4377</v>
      </c>
      <c r="N127" s="36"/>
      <c r="O127" s="36"/>
      <c r="P127" s="36"/>
      <c r="Q127" s="36"/>
      <c r="R127" s="36"/>
      <c r="S127" s="36"/>
      <c r="T127" s="36"/>
      <c r="U127" s="36"/>
      <c r="V127" s="57">
        <f>G127/'#3a Referentie-caos en netto in'!$D$8</f>
        <v>16.967441860465115</v>
      </c>
      <c r="W127" s="57">
        <f>H127/'#3a Referentie-caos en netto in'!$D$8</f>
        <v>18.090697674418603</v>
      </c>
      <c r="X127" s="57">
        <f>I127/'#3a Referentie-caos en netto in'!$D$8</f>
        <v>19.29767441860465</v>
      </c>
      <c r="Y127" s="57">
        <f>J127/'#3a Referentie-caos en netto in'!$D$8</f>
        <v>21.767441860465116</v>
      </c>
      <c r="Z127" s="57">
        <f>K127/'#3a Referentie-caos en netto in'!$D$8</f>
        <v>24.034883720930232</v>
      </c>
      <c r="AA127" s="57">
        <f>L127/'#3a Referentie-caos en netto in'!$D$8</f>
        <v>28.653488372093022</v>
      </c>
      <c r="AB127" s="57">
        <f>M127/'#3a Referentie-caos en netto in'!$D$8</f>
        <v>30.537209302325579</v>
      </c>
      <c r="AC127" s="57"/>
      <c r="AD127" s="36"/>
      <c r="AE127" s="36"/>
      <c r="AF127" s="36"/>
      <c r="AG127" s="36"/>
      <c r="AH127" s="36"/>
      <c r="AI127" s="36"/>
    </row>
    <row r="128" spans="1:35" x14ac:dyDescent="0.25">
      <c r="A128" s="56"/>
      <c r="B128" s="36">
        <v>1</v>
      </c>
      <c r="C128" s="36"/>
      <c r="D128" s="36"/>
      <c r="E128" s="36"/>
      <c r="F128" s="36"/>
      <c r="G128" s="36">
        <v>2512</v>
      </c>
      <c r="H128" s="36">
        <v>2694</v>
      </c>
      <c r="I128" s="36">
        <v>2874</v>
      </c>
      <c r="J128" s="36">
        <v>3232</v>
      </c>
      <c r="K128" s="36">
        <v>3571</v>
      </c>
      <c r="L128" s="36">
        <v>4238</v>
      </c>
      <c r="M128" s="36">
        <v>4531</v>
      </c>
      <c r="N128" s="36"/>
      <c r="O128" s="36"/>
      <c r="P128" s="36"/>
      <c r="Q128" s="36"/>
      <c r="R128" s="36"/>
      <c r="S128" s="36"/>
      <c r="T128" s="36"/>
      <c r="U128" s="36"/>
      <c r="V128" s="57">
        <f>G128/'#3a Referentie-caos en netto in'!$D$8</f>
        <v>17.525581395348837</v>
      </c>
      <c r="W128" s="57">
        <f>H128/'#3a Referentie-caos en netto in'!$D$8</f>
        <v>18.7953488372093</v>
      </c>
      <c r="X128" s="57">
        <f>I128/'#3a Referentie-caos en netto in'!$D$8</f>
        <v>20.051162790697674</v>
      </c>
      <c r="Y128" s="57">
        <f>J128/'#3a Referentie-caos en netto in'!$D$8</f>
        <v>22.548837209302324</v>
      </c>
      <c r="Z128" s="57">
        <f>K128/'#3a Referentie-caos en netto in'!$D$8</f>
        <v>24.913953488372091</v>
      </c>
      <c r="AA128" s="57">
        <f>L128/'#3a Referentie-caos en netto in'!$D$8</f>
        <v>29.567441860465113</v>
      </c>
      <c r="AB128" s="57">
        <f>M128/'#3a Referentie-caos en netto in'!$D$8</f>
        <v>31.611627906976743</v>
      </c>
      <c r="AC128" s="57"/>
      <c r="AD128" s="36"/>
      <c r="AE128" s="36"/>
      <c r="AF128" s="36"/>
      <c r="AG128" s="36"/>
      <c r="AH128" s="36"/>
      <c r="AI128" s="36"/>
    </row>
    <row r="129" spans="1:35" x14ac:dyDescent="0.25">
      <c r="A129" s="56"/>
      <c r="B129" s="36">
        <v>2</v>
      </c>
      <c r="C129" s="36"/>
      <c r="D129" s="36"/>
      <c r="E129" s="36"/>
      <c r="F129" s="36"/>
      <c r="G129" s="36">
        <v>2591</v>
      </c>
      <c r="H129" s="36">
        <v>2795</v>
      </c>
      <c r="I129" s="36">
        <v>2982</v>
      </c>
      <c r="J129" s="36">
        <v>3344</v>
      </c>
      <c r="K129" s="36">
        <v>3698</v>
      </c>
      <c r="L129" s="36">
        <v>4370</v>
      </c>
      <c r="M129" s="36">
        <v>4685</v>
      </c>
      <c r="N129" s="36"/>
      <c r="O129" s="36"/>
      <c r="P129" s="36"/>
      <c r="Q129" s="36"/>
      <c r="R129" s="36"/>
      <c r="S129" s="36"/>
      <c r="T129" s="36"/>
      <c r="U129" s="36"/>
      <c r="V129" s="57">
        <f>G129/'#3a Referentie-caos en netto in'!$D$8</f>
        <v>18.076744186046511</v>
      </c>
      <c r="W129" s="57">
        <f>H129/'#3a Referentie-caos en netto in'!$D$8</f>
        <v>19.5</v>
      </c>
      <c r="X129" s="57">
        <f>I129/'#3a Referentie-caos en netto in'!$D$8</f>
        <v>20.804651162790698</v>
      </c>
      <c r="Y129" s="57">
        <f>J129/'#3a Referentie-caos en netto in'!$D$8</f>
        <v>23.330232558139535</v>
      </c>
      <c r="Z129" s="57">
        <f>K129/'#3a Referentie-caos en netto in'!$D$8</f>
        <v>25.799999999999997</v>
      </c>
      <c r="AA129" s="57">
        <f>L129/'#3a Referentie-caos en netto in'!$D$8</f>
        <v>30.488372093023255</v>
      </c>
      <c r="AB129" s="57">
        <f>M129/'#3a Referentie-caos en netto in'!$D$8</f>
        <v>32.686046511627907</v>
      </c>
      <c r="AC129" s="57"/>
      <c r="AD129" s="36"/>
      <c r="AE129" s="36"/>
      <c r="AF129" s="36"/>
      <c r="AG129" s="36"/>
      <c r="AH129" s="36"/>
      <c r="AI129" s="36"/>
    </row>
    <row r="130" spans="1:35" x14ac:dyDescent="0.25">
      <c r="A130" s="56"/>
      <c r="B130" s="36">
        <v>3</v>
      </c>
      <c r="C130" s="36"/>
      <c r="D130" s="36"/>
      <c r="E130" s="36"/>
      <c r="F130" s="36"/>
      <c r="G130" s="36">
        <v>2670</v>
      </c>
      <c r="H130" s="36">
        <v>2895</v>
      </c>
      <c r="I130" s="36">
        <v>3089</v>
      </c>
      <c r="J130" s="36">
        <v>3456</v>
      </c>
      <c r="K130" s="36">
        <v>3825</v>
      </c>
      <c r="L130" s="36">
        <v>4501</v>
      </c>
      <c r="M130" s="36">
        <v>4839</v>
      </c>
      <c r="N130" s="36"/>
      <c r="O130" s="36"/>
      <c r="P130" s="36"/>
      <c r="Q130" s="36"/>
      <c r="R130" s="36"/>
      <c r="S130" s="36"/>
      <c r="T130" s="36"/>
      <c r="U130" s="36"/>
      <c r="V130" s="57">
        <f>G130/'#3a Referentie-caos en netto in'!$D$8</f>
        <v>18.627906976744185</v>
      </c>
      <c r="W130" s="57">
        <f>H130/'#3a Referentie-caos en netto in'!$D$8</f>
        <v>20.197674418604649</v>
      </c>
      <c r="X130" s="57">
        <f>I130/'#3a Referentie-caos en netto in'!$D$8</f>
        <v>21.551162790697674</v>
      </c>
      <c r="Y130" s="57">
        <f>J130/'#3a Referentie-caos en netto in'!$D$8</f>
        <v>24.111627906976743</v>
      </c>
      <c r="Z130" s="57">
        <f>K130/'#3a Referentie-caos en netto in'!$D$8</f>
        <v>26.686046511627904</v>
      </c>
      <c r="AA130" s="57">
        <f>L130/'#3a Referentie-caos en netto in'!$D$8</f>
        <v>31.402325581395345</v>
      </c>
      <c r="AB130" s="57">
        <f>M130/'#3a Referentie-caos en netto in'!$D$8</f>
        <v>33.760465116279065</v>
      </c>
      <c r="AC130" s="57"/>
      <c r="AD130" s="36"/>
      <c r="AE130" s="36"/>
      <c r="AF130" s="36"/>
      <c r="AG130" s="36"/>
      <c r="AH130" s="36"/>
      <c r="AI130" s="36"/>
    </row>
    <row r="131" spans="1:35" x14ac:dyDescent="0.25">
      <c r="A131" s="56"/>
      <c r="B131" s="36">
        <v>4</v>
      </c>
      <c r="C131" s="36"/>
      <c r="D131" s="36"/>
      <c r="E131" s="36"/>
      <c r="F131" s="36"/>
      <c r="G131" s="36">
        <v>2749</v>
      </c>
      <c r="H131" s="36">
        <v>2996</v>
      </c>
      <c r="I131" s="36">
        <v>3197</v>
      </c>
      <c r="J131" s="36">
        <v>3568</v>
      </c>
      <c r="K131" s="36">
        <v>3952</v>
      </c>
      <c r="L131" s="36">
        <v>4633</v>
      </c>
      <c r="M131" s="36">
        <v>4993</v>
      </c>
      <c r="N131" s="36"/>
      <c r="O131" s="36"/>
      <c r="P131" s="36"/>
      <c r="Q131" s="36"/>
      <c r="R131" s="36"/>
      <c r="S131" s="36"/>
      <c r="T131" s="36"/>
      <c r="U131" s="36"/>
      <c r="V131" s="57">
        <f>G131/'#3a Referentie-caos en netto in'!$D$8</f>
        <v>19.17906976744186</v>
      </c>
      <c r="W131" s="57">
        <f>H131/'#3a Referentie-caos en netto in'!$D$8</f>
        <v>20.902325581395349</v>
      </c>
      <c r="X131" s="57">
        <f>I131/'#3a Referentie-caos en netto in'!$D$8</f>
        <v>22.304651162790694</v>
      </c>
      <c r="Y131" s="57">
        <f>J131/'#3a Referentie-caos en netto in'!$D$8</f>
        <v>24.893023255813951</v>
      </c>
      <c r="Z131" s="57">
        <f>K131/'#3a Referentie-caos en netto in'!$D$8</f>
        <v>27.572093023255814</v>
      </c>
      <c r="AA131" s="57">
        <f>L131/'#3a Referentie-caos en netto in'!$D$8</f>
        <v>32.323255813953487</v>
      </c>
      <c r="AB131" s="57">
        <f>M131/'#3a Referentie-caos en netto in'!$D$8</f>
        <v>34.834883720930229</v>
      </c>
      <c r="AC131" s="57"/>
      <c r="AD131" s="36"/>
      <c r="AE131" s="36"/>
      <c r="AF131" s="36"/>
      <c r="AG131" s="36"/>
      <c r="AH131" s="36"/>
      <c r="AI131" s="36"/>
    </row>
    <row r="132" spans="1:35" x14ac:dyDescent="0.25">
      <c r="A132" s="56"/>
      <c r="B132" s="36">
        <v>5</v>
      </c>
      <c r="C132" s="36"/>
      <c r="D132" s="36"/>
      <c r="E132" s="36"/>
      <c r="F132" s="36"/>
      <c r="G132" s="36">
        <v>2829</v>
      </c>
      <c r="H132" s="36">
        <v>3097</v>
      </c>
      <c r="I132" s="36">
        <v>3304</v>
      </c>
      <c r="J132" s="36">
        <v>3680</v>
      </c>
      <c r="K132" s="36">
        <v>4079</v>
      </c>
      <c r="L132" s="36">
        <v>4764</v>
      </c>
      <c r="M132" s="36">
        <v>5147</v>
      </c>
      <c r="N132" s="36"/>
      <c r="O132" s="36"/>
      <c r="P132" s="36"/>
      <c r="Q132" s="36"/>
      <c r="R132" s="36"/>
      <c r="S132" s="36"/>
      <c r="T132" s="36"/>
      <c r="U132" s="36"/>
      <c r="V132" s="57">
        <f>G132/'#3a Referentie-caos en netto in'!$D$8</f>
        <v>19.737209302325581</v>
      </c>
      <c r="W132" s="57">
        <f>H132/'#3a Referentie-caos en netto in'!$D$8</f>
        <v>21.606976744186046</v>
      </c>
      <c r="X132" s="57">
        <f>I132/'#3a Referentie-caos en netto in'!$D$8</f>
        <v>23.051162790697674</v>
      </c>
      <c r="Y132" s="57">
        <f>J132/'#3a Referentie-caos en netto in'!$D$8</f>
        <v>25.674418604651162</v>
      </c>
      <c r="Z132" s="57">
        <f>K132/'#3a Referentie-caos en netto in'!$D$8</f>
        <v>28.458139534883721</v>
      </c>
      <c r="AA132" s="57">
        <f>L132/'#3a Referentie-caos en netto in'!$D$8</f>
        <v>33.237209302325581</v>
      </c>
      <c r="AB132" s="57">
        <f>M132/'#3a Referentie-caos en netto in'!$D$8</f>
        <v>35.909302325581393</v>
      </c>
      <c r="AC132" s="57"/>
      <c r="AD132" s="36"/>
      <c r="AE132" s="36"/>
      <c r="AF132" s="36"/>
      <c r="AG132" s="36"/>
      <c r="AH132" s="36"/>
      <c r="AI132" s="36"/>
    </row>
    <row r="133" spans="1:35" x14ac:dyDescent="0.25">
      <c r="A133" s="56"/>
      <c r="B133" s="36">
        <v>6</v>
      </c>
      <c r="C133" s="36"/>
      <c r="D133" s="36"/>
      <c r="E133" s="36"/>
      <c r="F133" s="36"/>
      <c r="G133" s="36">
        <v>2908</v>
      </c>
      <c r="H133" s="36">
        <v>3198</v>
      </c>
      <c r="I133" s="36">
        <v>3412</v>
      </c>
      <c r="J133" s="36">
        <v>3792</v>
      </c>
      <c r="K133" s="36">
        <v>4206</v>
      </c>
      <c r="L133" s="36">
        <v>4895</v>
      </c>
      <c r="M133" s="36">
        <v>5301</v>
      </c>
      <c r="N133" s="36"/>
      <c r="O133" s="36"/>
      <c r="P133" s="36"/>
      <c r="Q133" s="36"/>
      <c r="R133" s="36"/>
      <c r="S133" s="36"/>
      <c r="T133" s="36"/>
      <c r="U133" s="36"/>
      <c r="V133" s="57">
        <f>G133/'#3a Referentie-caos en netto in'!$D$8</f>
        <v>20.288372093023256</v>
      </c>
      <c r="W133" s="57">
        <f>H133/'#3a Referentie-caos en netto in'!$D$8</f>
        <v>22.311627906976742</v>
      </c>
      <c r="X133" s="57">
        <f>I133/'#3a Referentie-caos en netto in'!$D$8</f>
        <v>23.804651162790694</v>
      </c>
      <c r="Y133" s="57">
        <f>J133/'#3a Referentie-caos en netto in'!$D$8</f>
        <v>26.45581395348837</v>
      </c>
      <c r="Z133" s="57">
        <f>K133/'#3a Referentie-caos en netto in'!$D$8</f>
        <v>29.344186046511627</v>
      </c>
      <c r="AA133" s="57">
        <f>L133/'#3a Referentie-caos en netto in'!$D$8</f>
        <v>34.151162790697676</v>
      </c>
      <c r="AB133" s="57">
        <f>M133/'#3a Referentie-caos en netto in'!$D$8</f>
        <v>36.983720930232558</v>
      </c>
      <c r="AC133" s="57"/>
      <c r="AD133" s="36"/>
      <c r="AE133" s="36"/>
      <c r="AF133" s="36"/>
      <c r="AG133" s="36"/>
      <c r="AH133" s="36"/>
      <c r="AI133" s="36"/>
    </row>
    <row r="134" spans="1:35" x14ac:dyDescent="0.25">
      <c r="A134" s="56"/>
      <c r="B134" s="36">
        <v>7</v>
      </c>
      <c r="C134" s="36"/>
      <c r="D134" s="36"/>
      <c r="E134" s="36"/>
      <c r="F134" s="36"/>
      <c r="G134" s="36">
        <v>2987</v>
      </c>
      <c r="H134" s="36">
        <v>3299</v>
      </c>
      <c r="I134" s="36">
        <v>3519</v>
      </c>
      <c r="J134" s="36">
        <v>3904</v>
      </c>
      <c r="K134" s="36">
        <v>4332</v>
      </c>
      <c r="L134" s="36">
        <v>5027</v>
      </c>
      <c r="M134" s="36">
        <v>5455</v>
      </c>
      <c r="N134" s="36"/>
      <c r="O134" s="36"/>
      <c r="P134" s="36"/>
      <c r="Q134" s="36"/>
      <c r="R134" s="36"/>
      <c r="S134" s="36"/>
      <c r="T134" s="36"/>
      <c r="U134" s="36"/>
      <c r="V134" s="57">
        <f>G134/'#3a Referentie-caos en netto in'!$D$8</f>
        <v>20.83953488372093</v>
      </c>
      <c r="W134" s="57">
        <f>H134/'#3a Referentie-caos en netto in'!$D$8</f>
        <v>23.016279069767439</v>
      </c>
      <c r="X134" s="57">
        <f>I134/'#3a Referentie-caos en netto in'!$D$8</f>
        <v>24.551162790697674</v>
      </c>
      <c r="Y134" s="57">
        <f>J134/'#3a Referentie-caos en netto in'!$D$8</f>
        <v>27.237209302325578</v>
      </c>
      <c r="Z134" s="57">
        <f>K134/'#3a Referentie-caos en netto in'!$D$8</f>
        <v>30.223255813953486</v>
      </c>
      <c r="AA134" s="57">
        <f>L134/'#3a Referentie-caos en netto in'!$D$8</f>
        <v>35.07209302325581</v>
      </c>
      <c r="AB134" s="57">
        <f>M134/'#3a Referentie-caos en netto in'!$D$8</f>
        <v>38.058139534883722</v>
      </c>
      <c r="AC134" s="57"/>
      <c r="AD134" s="36"/>
      <c r="AE134" s="36"/>
      <c r="AF134" s="36"/>
      <c r="AG134" s="36"/>
      <c r="AH134" s="36"/>
      <c r="AI134" s="36"/>
    </row>
    <row r="135" spans="1:35" x14ac:dyDescent="0.25">
      <c r="A135" s="56"/>
      <c r="B135" s="36">
        <v>8</v>
      </c>
      <c r="C135" s="36"/>
      <c r="D135" s="36"/>
      <c r="E135" s="36"/>
      <c r="F135" s="36"/>
      <c r="G135" s="36">
        <v>3066</v>
      </c>
      <c r="H135" s="36">
        <v>3399</v>
      </c>
      <c r="I135" s="36">
        <v>3627</v>
      </c>
      <c r="J135" s="36">
        <v>4017</v>
      </c>
      <c r="K135" s="36">
        <v>4459</v>
      </c>
      <c r="L135" s="36">
        <v>5158</v>
      </c>
      <c r="M135" s="36">
        <v>5609</v>
      </c>
      <c r="N135" s="36"/>
      <c r="O135" s="36"/>
      <c r="P135" s="36"/>
      <c r="Q135" s="36"/>
      <c r="R135" s="36"/>
      <c r="S135" s="36"/>
      <c r="T135" s="36"/>
      <c r="U135" s="36"/>
      <c r="V135" s="57">
        <f>G135/'#3a Referentie-caos en netto in'!$D$8</f>
        <v>21.390697674418604</v>
      </c>
      <c r="W135" s="57">
        <f>H135/'#3a Referentie-caos en netto in'!$D$8</f>
        <v>23.713953488372091</v>
      </c>
      <c r="X135" s="57">
        <f>I135/'#3a Referentie-caos en netto in'!$D$8</f>
        <v>25.304651162790694</v>
      </c>
      <c r="Y135" s="57">
        <f>J135/'#3a Referentie-caos en netto in'!$D$8</f>
        <v>28.025581395348837</v>
      </c>
      <c r="Z135" s="57">
        <f>K135/'#3a Referentie-caos en netto in'!$D$8</f>
        <v>31.109302325581393</v>
      </c>
      <c r="AA135" s="57">
        <f>L135/'#3a Referentie-caos en netto in'!$D$8</f>
        <v>35.986046511627904</v>
      </c>
      <c r="AB135" s="57">
        <f>M135/'#3a Referentie-caos en netto in'!$D$8</f>
        <v>39.132558139534879</v>
      </c>
      <c r="AC135" s="57"/>
      <c r="AD135" s="36"/>
      <c r="AE135" s="36"/>
      <c r="AF135" s="36"/>
      <c r="AG135" s="36"/>
      <c r="AH135" s="36"/>
      <c r="AI135" s="36"/>
    </row>
    <row r="136" spans="1:35" x14ac:dyDescent="0.25">
      <c r="A136" s="56"/>
      <c r="B136" s="36">
        <v>9</v>
      </c>
      <c r="C136" s="36"/>
      <c r="D136" s="36"/>
      <c r="E136" s="36"/>
      <c r="F136" s="36"/>
      <c r="G136" s="36">
        <v>3151</v>
      </c>
      <c r="H136" s="36">
        <v>3491</v>
      </c>
      <c r="I136" s="36">
        <v>3719</v>
      </c>
      <c r="J136" s="36">
        <v>4111</v>
      </c>
      <c r="K136" s="36">
        <v>4579</v>
      </c>
      <c r="L136" s="36">
        <v>5259</v>
      </c>
      <c r="M136" s="36">
        <v>5757</v>
      </c>
      <c r="N136" s="36"/>
      <c r="O136" s="36"/>
      <c r="P136" s="36"/>
      <c r="Q136" s="36"/>
      <c r="R136" s="36"/>
      <c r="S136" s="36"/>
      <c r="T136" s="36"/>
      <c r="U136" s="36"/>
      <c r="V136" s="57">
        <f>G136/'#3a Referentie-caos en netto in'!$D$8</f>
        <v>21.983720930232558</v>
      </c>
      <c r="W136" s="57">
        <f>H136/'#3a Referentie-caos en netto in'!$D$8</f>
        <v>24.355813953488372</v>
      </c>
      <c r="X136" s="57">
        <f>I136/'#3a Referentie-caos en netto in'!$D$8</f>
        <v>25.946511627906975</v>
      </c>
      <c r="Y136" s="57">
        <f>J136/'#3a Referentie-caos en netto in'!$D$8</f>
        <v>28.681395348837206</v>
      </c>
      <c r="Z136" s="57">
        <f>K136/'#3a Referentie-caos en netto in'!$D$8</f>
        <v>31.946511627906975</v>
      </c>
      <c r="AA136" s="57">
        <f>L136/'#3a Referentie-caos en netto in'!$D$8</f>
        <v>36.690697674418601</v>
      </c>
      <c r="AB136" s="57">
        <f>M136/'#3a Referentie-caos en netto in'!$D$8</f>
        <v>40.165116279069764</v>
      </c>
      <c r="AC136" s="57"/>
      <c r="AD136" s="36"/>
      <c r="AE136" s="36"/>
      <c r="AF136" s="36"/>
      <c r="AG136" s="36"/>
      <c r="AH136" s="36"/>
      <c r="AI136" s="36"/>
    </row>
    <row r="137" spans="1:35" x14ac:dyDescent="0.25">
      <c r="A137" s="56"/>
      <c r="B137" s="36">
        <v>10</v>
      </c>
      <c r="C137" s="36"/>
      <c r="D137" s="36"/>
      <c r="E137" s="36"/>
      <c r="F137" s="36"/>
      <c r="G137" s="36">
        <v>3237</v>
      </c>
      <c r="H137" s="36">
        <v>3585</v>
      </c>
      <c r="I137" s="36">
        <v>3814</v>
      </c>
      <c r="J137" s="36">
        <v>4207</v>
      </c>
      <c r="K137" s="36">
        <v>4702</v>
      </c>
      <c r="L137" s="36">
        <v>5361</v>
      </c>
      <c r="M137" s="36">
        <v>5909</v>
      </c>
      <c r="N137" s="36"/>
      <c r="O137" s="36"/>
      <c r="P137" s="36"/>
      <c r="Q137" s="36"/>
      <c r="R137" s="36"/>
      <c r="S137" s="36"/>
      <c r="T137" s="36"/>
      <c r="U137" s="36"/>
      <c r="V137" s="57">
        <f>G137/'#3a Referentie-caos en netto in'!$D$8</f>
        <v>22.583720930232555</v>
      </c>
      <c r="W137" s="57">
        <f>H137/'#3a Referentie-caos en netto in'!$D$8</f>
        <v>25.011627906976742</v>
      </c>
      <c r="X137" s="57">
        <f>I137/'#3a Referentie-caos en netto in'!$D$8</f>
        <v>26.609302325581393</v>
      </c>
      <c r="Y137" s="57">
        <f>J137/'#3a Referentie-caos en netto in'!$D$8</f>
        <v>29.351162790697671</v>
      </c>
      <c r="Z137" s="57">
        <f>K137/'#3a Referentie-caos en netto in'!$D$8</f>
        <v>32.804651162790698</v>
      </c>
      <c r="AA137" s="57">
        <f>L137/'#3a Referentie-caos en netto in'!$D$8</f>
        <v>37.402325581395345</v>
      </c>
      <c r="AB137" s="57">
        <f>M137/'#3a Referentie-caos en netto in'!$D$8</f>
        <v>41.225581395348833</v>
      </c>
      <c r="AC137" s="57"/>
      <c r="AD137" s="36"/>
      <c r="AE137" s="36"/>
      <c r="AF137" s="36"/>
      <c r="AG137" s="36"/>
      <c r="AH137" s="36"/>
      <c r="AI137" s="36"/>
    </row>
    <row r="138" spans="1:35" x14ac:dyDescent="0.25">
      <c r="A138" s="56"/>
      <c r="B138" s="36">
        <v>11</v>
      </c>
      <c r="C138" s="36"/>
      <c r="D138" s="36"/>
      <c r="E138" s="36"/>
      <c r="F138" s="36"/>
      <c r="G138" s="36">
        <v>3326</v>
      </c>
      <c r="H138" s="36">
        <v>3682</v>
      </c>
      <c r="I138" s="36">
        <v>3911</v>
      </c>
      <c r="J138" s="36">
        <v>4305</v>
      </c>
      <c r="K138" s="36">
        <v>4829</v>
      </c>
      <c r="L138" s="36">
        <v>5466</v>
      </c>
      <c r="M138" s="36">
        <v>6065</v>
      </c>
      <c r="N138" s="36"/>
      <c r="O138" s="36"/>
      <c r="P138" s="36"/>
      <c r="Q138" s="36"/>
      <c r="R138" s="36"/>
      <c r="S138" s="36"/>
      <c r="T138" s="36"/>
      <c r="U138" s="36"/>
      <c r="V138" s="57">
        <f>G138/'#3a Referentie-caos en netto in'!$D$8</f>
        <v>23.204651162790697</v>
      </c>
      <c r="W138" s="57">
        <f>H138/'#3a Referentie-caos en netto in'!$D$8</f>
        <v>25.688372093023254</v>
      </c>
      <c r="X138" s="57">
        <f>I138/'#3a Referentie-caos en netto in'!$D$8</f>
        <v>27.286046511627905</v>
      </c>
      <c r="Y138" s="57">
        <f>J138/'#3a Referentie-caos en netto in'!$D$8</f>
        <v>30.034883720930232</v>
      </c>
      <c r="Z138" s="57">
        <f>K138/'#3a Referentie-caos en netto in'!$D$8</f>
        <v>33.690697674418601</v>
      </c>
      <c r="AA138" s="57">
        <f>L138/'#3a Referentie-caos en netto in'!$D$8</f>
        <v>38.134883720930233</v>
      </c>
      <c r="AB138" s="57">
        <f>M138/'#3a Referentie-caos en netto in'!$D$8</f>
        <v>42.313953488372093</v>
      </c>
      <c r="AC138" s="57"/>
      <c r="AD138" s="36"/>
      <c r="AE138" s="36"/>
      <c r="AF138" s="36"/>
      <c r="AG138" s="36"/>
      <c r="AH138" s="36"/>
      <c r="AI138" s="36"/>
    </row>
    <row r="139" spans="1:35" x14ac:dyDescent="0.25">
      <c r="A139" s="56"/>
      <c r="B139" s="36">
        <v>12</v>
      </c>
      <c r="C139" s="36"/>
      <c r="D139" s="36"/>
      <c r="E139" s="36"/>
      <c r="F139" s="36"/>
      <c r="G139" s="36">
        <v>3418</v>
      </c>
      <c r="H139" s="36">
        <v>3782</v>
      </c>
      <c r="I139" s="36">
        <v>4010</v>
      </c>
      <c r="J139" s="36">
        <v>4406</v>
      </c>
      <c r="K139" s="36">
        <v>4959</v>
      </c>
      <c r="L139" s="36">
        <v>5573</v>
      </c>
      <c r="M139" s="36">
        <v>6225</v>
      </c>
      <c r="N139" s="36"/>
      <c r="O139" s="36"/>
      <c r="P139" s="36"/>
      <c r="Q139" s="36"/>
      <c r="R139" s="36"/>
      <c r="S139" s="36"/>
      <c r="T139" s="36"/>
      <c r="U139" s="36"/>
      <c r="V139" s="57">
        <f>G139/'#3a Referentie-caos en netto in'!$D$8</f>
        <v>23.846511627906974</v>
      </c>
      <c r="W139" s="57">
        <f>H139/'#3a Referentie-caos en netto in'!$D$8</f>
        <v>26.386046511627907</v>
      </c>
      <c r="X139" s="57">
        <f>I139/'#3a Referentie-caos en netto in'!$D$8</f>
        <v>27.97674418604651</v>
      </c>
      <c r="Y139" s="57">
        <f>J139/'#3a Referentie-caos en netto in'!$D$8</f>
        <v>30.739534883720928</v>
      </c>
      <c r="Z139" s="57">
        <f>K139/'#3a Referentie-caos en netto in'!$D$8</f>
        <v>34.597674418604647</v>
      </c>
      <c r="AA139" s="57">
        <f>L139/'#3a Referentie-caos en netto in'!$D$8</f>
        <v>38.881395348837209</v>
      </c>
      <c r="AB139" s="57">
        <f>M139/'#3a Referentie-caos en netto in'!$D$8</f>
        <v>43.430232558139529</v>
      </c>
      <c r="AC139" s="57"/>
      <c r="AD139" s="36"/>
      <c r="AE139" s="36"/>
      <c r="AF139" s="36"/>
      <c r="AG139" s="36"/>
      <c r="AH139" s="36"/>
      <c r="AI139" s="36"/>
    </row>
    <row r="140" spans="1:35" x14ac:dyDescent="0.25">
      <c r="A140" s="56"/>
      <c r="B140" s="36">
        <v>13</v>
      </c>
      <c r="C140" s="36"/>
      <c r="D140" s="36"/>
      <c r="E140" s="36"/>
      <c r="F140" s="36"/>
      <c r="G140" s="36">
        <v>3512</v>
      </c>
      <c r="H140" s="36">
        <v>3884</v>
      </c>
      <c r="I140" s="36">
        <v>4112</v>
      </c>
      <c r="J140" s="36">
        <v>4509</v>
      </c>
      <c r="K140" s="36">
        <v>5093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57">
        <f>G140/'#3a Referentie-caos en netto in'!$D$8</f>
        <v>24.502325581395347</v>
      </c>
      <c r="W140" s="57">
        <f>H140/'#3a Referentie-caos en netto in'!$D$8</f>
        <v>27.097674418604651</v>
      </c>
      <c r="X140" s="57">
        <f>I140/'#3a Referentie-caos en netto in'!$D$8</f>
        <v>28.688372093023254</v>
      </c>
      <c r="Y140" s="57">
        <f>J140/'#3a Referentie-caos en netto in'!$D$8</f>
        <v>31.458139534883721</v>
      </c>
      <c r="Z140" s="57">
        <f>K140/'#3a Referentie-caos en netto in'!$D$8</f>
        <v>35.532558139534885</v>
      </c>
      <c r="AA140" s="57"/>
      <c r="AB140" s="57"/>
      <c r="AC140" s="57"/>
      <c r="AD140" s="36"/>
      <c r="AE140" s="36"/>
      <c r="AF140" s="36"/>
      <c r="AG140" s="36"/>
      <c r="AH140" s="36"/>
      <c r="AI140" s="36"/>
    </row>
    <row r="141" spans="1:35" x14ac:dyDescent="0.25">
      <c r="A141" s="56"/>
      <c r="B141" s="36">
        <v>14</v>
      </c>
      <c r="C141" s="36"/>
      <c r="D141" s="36"/>
      <c r="E141" s="36"/>
      <c r="F141" s="36"/>
      <c r="G141" s="36">
        <v>3610</v>
      </c>
      <c r="H141" s="36">
        <v>3989</v>
      </c>
      <c r="I141" s="36">
        <v>4216</v>
      </c>
      <c r="J141" s="36">
        <v>4614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57">
        <f>G141/'#3a Referentie-caos en netto in'!$D$8</f>
        <v>25.186046511627904</v>
      </c>
      <c r="W141" s="57">
        <f>H141/'#3a Referentie-caos en netto in'!$D$8</f>
        <v>27.830232558139532</v>
      </c>
      <c r="X141" s="57">
        <f>I141/'#3a Referentie-caos en netto in'!$D$8</f>
        <v>29.413953488372091</v>
      </c>
      <c r="Y141" s="57">
        <f>J141/'#3a Referentie-caos en netto in'!$D$8</f>
        <v>32.190697674418601</v>
      </c>
      <c r="Z141" s="57"/>
      <c r="AA141" s="57"/>
      <c r="AB141" s="57"/>
      <c r="AC141" s="57"/>
      <c r="AD141" s="36"/>
      <c r="AE141" s="36"/>
      <c r="AF141" s="36"/>
      <c r="AG141" s="36"/>
      <c r="AH141" s="36"/>
      <c r="AI141" s="36"/>
    </row>
    <row r="142" spans="1:35" x14ac:dyDescent="0.25">
      <c r="A142" s="56"/>
      <c r="B142" s="36">
        <v>15</v>
      </c>
      <c r="C142" s="36"/>
      <c r="D142" s="36"/>
      <c r="E142" s="36"/>
      <c r="F142" s="36"/>
      <c r="G142" s="36"/>
      <c r="H142" s="36">
        <v>4095</v>
      </c>
      <c r="I142" s="36">
        <v>4324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57"/>
      <c r="W142" s="57">
        <f>H142/'#3a Referentie-caos en netto in'!$D$8</f>
        <v>28.569767441860463</v>
      </c>
      <c r="X142" s="57">
        <f>I142/'#3a Referentie-caos en netto in'!$D$8</f>
        <v>30.167441860465114</v>
      </c>
      <c r="Y142" s="57"/>
      <c r="Z142" s="57"/>
      <c r="AA142" s="57"/>
      <c r="AB142" s="57"/>
      <c r="AC142" s="57"/>
      <c r="AD142" s="36"/>
      <c r="AE142" s="36"/>
      <c r="AF142" s="36"/>
      <c r="AG142" s="36"/>
      <c r="AH142" s="36"/>
      <c r="AI142" s="36"/>
    </row>
    <row r="143" spans="1:35" x14ac:dyDescent="0.25">
      <c r="A143" s="61"/>
      <c r="B143" s="60" t="s">
        <v>8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>
        <f t="shared" ref="S143:AG143" si="18">SUM(S127:S130)/4</f>
        <v>0</v>
      </c>
      <c r="T143" s="60">
        <f t="shared" si="18"/>
        <v>0</v>
      </c>
      <c r="U143" s="60">
        <f t="shared" si="18"/>
        <v>0</v>
      </c>
      <c r="V143" s="60">
        <f t="shared" si="18"/>
        <v>17.799418604651162</v>
      </c>
      <c r="W143" s="60">
        <f t="shared" si="18"/>
        <v>19.145930232558136</v>
      </c>
      <c r="X143" s="60">
        <f t="shared" si="18"/>
        <v>20.426162790697674</v>
      </c>
      <c r="Y143" s="60">
        <f t="shared" si="18"/>
        <v>22.939534883720931</v>
      </c>
      <c r="Z143" s="60">
        <f t="shared" si="18"/>
        <v>25.358720930232558</v>
      </c>
      <c r="AA143" s="60">
        <f t="shared" si="18"/>
        <v>30.027906976744184</v>
      </c>
      <c r="AB143" s="60">
        <f t="shared" si="18"/>
        <v>32.148837209302329</v>
      </c>
      <c r="AC143" s="60">
        <f t="shared" si="18"/>
        <v>0</v>
      </c>
      <c r="AD143" s="60">
        <f t="shared" si="18"/>
        <v>0</v>
      </c>
      <c r="AE143" s="60">
        <f t="shared" si="18"/>
        <v>0</v>
      </c>
      <c r="AF143" s="60">
        <f t="shared" si="18"/>
        <v>0</v>
      </c>
      <c r="AG143" s="60">
        <f t="shared" si="18"/>
        <v>0</v>
      </c>
      <c r="AH143" s="60"/>
      <c r="AI143" s="60"/>
    </row>
    <row r="144" spans="1:35" x14ac:dyDescent="0.25">
      <c r="A144" s="61"/>
      <c r="B144" s="60" t="s">
        <v>9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>
        <f t="shared" ref="S144:AG144" si="19">SUM(S131:S134)/4</f>
        <v>0</v>
      </c>
      <c r="T144" s="60">
        <f t="shared" si="19"/>
        <v>0</v>
      </c>
      <c r="U144" s="60">
        <f t="shared" si="19"/>
        <v>0</v>
      </c>
      <c r="V144" s="60">
        <f t="shared" si="19"/>
        <v>20.011046511627907</v>
      </c>
      <c r="W144" s="60">
        <f t="shared" si="19"/>
        <v>21.959302325581394</v>
      </c>
      <c r="X144" s="60">
        <f t="shared" si="19"/>
        <v>23.427906976744183</v>
      </c>
      <c r="Y144" s="60">
        <f t="shared" si="19"/>
        <v>26.065116279069766</v>
      </c>
      <c r="Z144" s="60">
        <f t="shared" si="19"/>
        <v>28.89941860465116</v>
      </c>
      <c r="AA144" s="60">
        <f t="shared" si="19"/>
        <v>33.695930232558133</v>
      </c>
      <c r="AB144" s="60">
        <f t="shared" si="19"/>
        <v>36.446511627906972</v>
      </c>
      <c r="AC144" s="60">
        <f t="shared" si="19"/>
        <v>0</v>
      </c>
      <c r="AD144" s="60">
        <f t="shared" si="19"/>
        <v>0</v>
      </c>
      <c r="AE144" s="60">
        <f t="shared" si="19"/>
        <v>0</v>
      </c>
      <c r="AF144" s="60">
        <f t="shared" si="19"/>
        <v>0</v>
      </c>
      <c r="AG144" s="60">
        <f t="shared" si="19"/>
        <v>0</v>
      </c>
      <c r="AH144" s="60"/>
      <c r="AI144" s="60"/>
    </row>
    <row r="145" spans="1:35" x14ac:dyDescent="0.25">
      <c r="A145" s="61"/>
      <c r="B145" s="60" t="s">
        <v>10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 t="e">
        <f t="shared" ref="S145:AG145" si="20">SUMIF(S135:S142,"&gt;0",S135:S142)/COUNTIF(S135:S142,"&gt;0")</f>
        <v>#DIV/0!</v>
      </c>
      <c r="T145" s="60" t="e">
        <f t="shared" si="20"/>
        <v>#DIV/0!</v>
      </c>
      <c r="U145" s="60" t="e">
        <f t="shared" si="20"/>
        <v>#DIV/0!</v>
      </c>
      <c r="V145" s="60">
        <f t="shared" si="20"/>
        <v>23.24252491694352</v>
      </c>
      <c r="W145" s="60">
        <f t="shared" si="20"/>
        <v>26.081686046511628</v>
      </c>
      <c r="X145" s="60">
        <f t="shared" si="20"/>
        <v>27.674127906976743</v>
      </c>
      <c r="Y145" s="60">
        <f t="shared" si="20"/>
        <v>30.068770764119595</v>
      </c>
      <c r="Z145" s="60">
        <f t="shared" si="20"/>
        <v>33.280232558139538</v>
      </c>
      <c r="AA145" s="60">
        <f t="shared" si="20"/>
        <v>37.419069767441854</v>
      </c>
      <c r="AB145" s="60">
        <f t="shared" si="20"/>
        <v>41.253488372093017</v>
      </c>
      <c r="AC145" s="60" t="e">
        <f t="shared" si="20"/>
        <v>#DIV/0!</v>
      </c>
      <c r="AD145" s="60" t="e">
        <f t="shared" si="20"/>
        <v>#DIV/0!</v>
      </c>
      <c r="AE145" s="60" t="e">
        <f t="shared" si="20"/>
        <v>#DIV/0!</v>
      </c>
      <c r="AF145" s="60" t="e">
        <f t="shared" si="20"/>
        <v>#DIV/0!</v>
      </c>
      <c r="AG145" s="60" t="e">
        <f t="shared" si="20"/>
        <v>#DIV/0!</v>
      </c>
      <c r="AH145" s="60"/>
      <c r="AI145" s="60"/>
    </row>
    <row r="146" spans="1:35" x14ac:dyDescent="0.25">
      <c r="A146" s="54" t="s">
        <v>62</v>
      </c>
      <c r="B146" s="55"/>
      <c r="C146" s="55" t="s">
        <v>80</v>
      </c>
      <c r="D146" s="55" t="s">
        <v>81</v>
      </c>
      <c r="E146" s="55" t="s">
        <v>82</v>
      </c>
      <c r="F146" s="55" t="s">
        <v>83</v>
      </c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 t="s">
        <v>80</v>
      </c>
      <c r="T146" s="55" t="s">
        <v>81</v>
      </c>
      <c r="U146" s="55" t="s">
        <v>82</v>
      </c>
      <c r="V146" s="55" t="s">
        <v>83</v>
      </c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</row>
    <row r="147" spans="1:35" x14ac:dyDescent="0.25">
      <c r="A147" s="56"/>
      <c r="B147" s="36" t="s">
        <v>84</v>
      </c>
      <c r="C147" s="36"/>
      <c r="D147" s="36"/>
      <c r="E147" s="36"/>
      <c r="F147" s="36">
        <v>3300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57"/>
      <c r="T147" s="57"/>
      <c r="U147" s="57"/>
      <c r="V147" s="57">
        <f>F147/'#3a Referentie-caos en netto in'!$D$9</f>
        <v>23.869801084990957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x14ac:dyDescent="0.25">
      <c r="A148" s="56"/>
      <c r="B148" s="36" t="s">
        <v>85</v>
      </c>
      <c r="C148" s="36"/>
      <c r="D148" s="36"/>
      <c r="E148" s="36"/>
      <c r="F148" s="36">
        <v>3562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7"/>
      <c r="T148" s="57"/>
      <c r="U148" s="57"/>
      <c r="V148" s="57">
        <f>F148/'#3a Referentie-caos en netto in'!$D$9</f>
        <v>25.764918625678121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x14ac:dyDescent="0.25">
      <c r="A149" s="56"/>
      <c r="B149" s="36">
        <v>1</v>
      </c>
      <c r="C149" s="36">
        <v>3001</v>
      </c>
      <c r="D149" s="36">
        <v>3019</v>
      </c>
      <c r="E149" s="36">
        <v>3031</v>
      </c>
      <c r="F149" s="36">
        <v>3890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7">
        <f>C149/'#3a Referentie-caos en netto in'!$D$9</f>
        <v>21.707052441229656</v>
      </c>
      <c r="T149" s="57">
        <f>D149/'#3a Referentie-caos en netto in'!$D$9</f>
        <v>21.837251356238699</v>
      </c>
      <c r="U149" s="57">
        <f>E149/'#3a Referentie-caos en netto in'!$D$9</f>
        <v>21.924050632911392</v>
      </c>
      <c r="V149" s="57">
        <f>F149/'#3a Referentie-caos en netto in'!$D$9</f>
        <v>28.137432188065098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x14ac:dyDescent="0.25">
      <c r="A150" s="56"/>
      <c r="B150" s="36">
        <v>2</v>
      </c>
      <c r="C150" s="36">
        <v>3074</v>
      </c>
      <c r="D150" s="36">
        <v>3162</v>
      </c>
      <c r="E150" s="36">
        <v>3210</v>
      </c>
      <c r="F150" s="36">
        <v>4035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57">
        <f>C150/'#3a Referentie-caos en netto in'!$D$9</f>
        <v>22.235081374321879</v>
      </c>
      <c r="T150" s="57">
        <f>D150/'#3a Referentie-caos en netto in'!$D$9</f>
        <v>22.871609403254972</v>
      </c>
      <c r="U150" s="57">
        <f>E150/'#3a Referentie-caos en netto in'!$D$9</f>
        <v>23.21880650994575</v>
      </c>
      <c r="V150" s="57">
        <f>F150/'#3a Referentie-caos en netto in'!$D$9</f>
        <v>29.186256781193489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x14ac:dyDescent="0.25">
      <c r="A151" s="56"/>
      <c r="B151" s="36">
        <v>3</v>
      </c>
      <c r="C151" s="36">
        <v>3166</v>
      </c>
      <c r="D151" s="36">
        <v>3326</v>
      </c>
      <c r="E151" s="36">
        <v>3418</v>
      </c>
      <c r="F151" s="36">
        <v>4164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7">
        <f>C151/'#3a Referentie-caos en netto in'!$D$9</f>
        <v>22.900542495479204</v>
      </c>
      <c r="T151" s="57">
        <f>D151/'#3a Referentie-caos en netto in'!$D$9</f>
        <v>24.057866184448464</v>
      </c>
      <c r="U151" s="57">
        <f>E151/'#3a Referentie-caos en netto in'!$D$9</f>
        <v>24.723327305605785</v>
      </c>
      <c r="V151" s="57">
        <f>F151/'#3a Referentie-caos en netto in'!$D$9</f>
        <v>30.119349005424954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x14ac:dyDescent="0.25">
      <c r="A152" s="56"/>
      <c r="B152" s="36">
        <v>4</v>
      </c>
      <c r="C152" s="36">
        <v>3258</v>
      </c>
      <c r="D152" s="36">
        <v>3491</v>
      </c>
      <c r="E152" s="36">
        <v>3625</v>
      </c>
      <c r="F152" s="36">
        <v>4425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7">
        <f>C152/'#3a Referentie-caos en netto in'!$D$9</f>
        <v>23.566003616636529</v>
      </c>
      <c r="T152" s="57">
        <f>D152/'#3a Referentie-caos en netto in'!$D$9</f>
        <v>25.251356238698012</v>
      </c>
      <c r="U152" s="57">
        <f>E152/'#3a Referentie-caos en netto in'!$D$9</f>
        <v>26.220614828209765</v>
      </c>
      <c r="V152" s="57">
        <f>F152/'#3a Referentie-caos en netto in'!$D$9</f>
        <v>32.007233273056059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x14ac:dyDescent="0.25">
      <c r="A153" s="56"/>
      <c r="B153" s="36">
        <v>5</v>
      </c>
      <c r="C153" s="36">
        <v>3352</v>
      </c>
      <c r="D153" s="36">
        <v>3653</v>
      </c>
      <c r="E153" s="36">
        <v>3833</v>
      </c>
      <c r="F153" s="36">
        <v>4715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7">
        <f>C153/'#3a Referentie-caos en netto in'!$D$9</f>
        <v>24.245931283905968</v>
      </c>
      <c r="T153" s="57">
        <f>D153/'#3a Referentie-caos en netto in'!$D$9</f>
        <v>26.423146473779386</v>
      </c>
      <c r="U153" s="57">
        <f>E153/'#3a Referentie-caos en netto in'!$D$9</f>
        <v>27.7251356238698</v>
      </c>
      <c r="V153" s="57">
        <f>F153/'#3a Referentie-caos en netto in'!$D$9</f>
        <v>34.10488245931284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x14ac:dyDescent="0.25">
      <c r="A154" s="56"/>
      <c r="B154" s="36">
        <v>6</v>
      </c>
      <c r="C154" s="36">
        <v>3467</v>
      </c>
      <c r="D154" s="36">
        <v>3836</v>
      </c>
      <c r="E154" s="36">
        <v>4068</v>
      </c>
      <c r="F154" s="36">
        <v>4980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57">
        <f>C154/'#3a Referentie-caos en netto in'!$D$9</f>
        <v>25.077757685352623</v>
      </c>
      <c r="T154" s="57">
        <f>D154/'#3a Referentie-caos en netto in'!$D$9</f>
        <v>27.746835443037973</v>
      </c>
      <c r="U154" s="57">
        <f>E154/'#3a Referentie-caos en netto in'!$D$9</f>
        <v>29.424954792043401</v>
      </c>
      <c r="V154" s="57">
        <f>F154/'#3a Referentie-caos en netto in'!$D$9</f>
        <v>36.021699819168177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x14ac:dyDescent="0.25">
      <c r="A155" s="56"/>
      <c r="B155" s="36">
        <v>7</v>
      </c>
      <c r="C155" s="36">
        <v>3602</v>
      </c>
      <c r="D155" s="36">
        <v>4037</v>
      </c>
      <c r="E155" s="36">
        <v>4329</v>
      </c>
      <c r="F155" s="36">
        <v>5244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57">
        <f>C155/'#3a Referentie-caos en netto in'!$D$9</f>
        <v>26.054249547920435</v>
      </c>
      <c r="T155" s="57">
        <f>D155/'#3a Referentie-caos en netto in'!$D$9</f>
        <v>29.200723327305607</v>
      </c>
      <c r="U155" s="57">
        <f>E155/'#3a Referentie-caos en netto in'!$D$9</f>
        <v>31.312839059674502</v>
      </c>
      <c r="V155" s="57">
        <f>F155/'#3a Referentie-caos en netto in'!$D$9</f>
        <v>37.931283905967447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x14ac:dyDescent="0.25">
      <c r="A156" s="56"/>
      <c r="B156" s="36">
        <v>8</v>
      </c>
      <c r="C156" s="36">
        <v>3755</v>
      </c>
      <c r="D156" s="36">
        <v>4257</v>
      </c>
      <c r="E156" s="36">
        <v>4621</v>
      </c>
      <c r="F156" s="36">
        <v>5509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57">
        <f>C156/'#3a Referentie-caos en netto in'!$D$9</f>
        <v>27.160940325497286</v>
      </c>
      <c r="T156" s="57">
        <f>D156/'#3a Referentie-caos en netto in'!$D$9</f>
        <v>30.792043399638338</v>
      </c>
      <c r="U156" s="57">
        <f>E156/'#3a Referentie-caos en netto in'!$D$9</f>
        <v>33.424954792043401</v>
      </c>
      <c r="V156" s="57">
        <f>F156/'#3a Referentie-caos en netto in'!$D$9</f>
        <v>39.848101265822784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x14ac:dyDescent="0.25">
      <c r="A157" s="56"/>
      <c r="B157" s="36">
        <v>9</v>
      </c>
      <c r="C157" s="36">
        <v>3929</v>
      </c>
      <c r="D157" s="36">
        <v>4497</v>
      </c>
      <c r="E157" s="36">
        <v>4938</v>
      </c>
      <c r="F157" s="36">
        <v>5774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57">
        <f>C157/'#3a Referentie-caos en netto in'!$D$9</f>
        <v>28.419529837251357</v>
      </c>
      <c r="T157" s="57">
        <f>D157/'#3a Referentie-caos en netto in'!$D$9</f>
        <v>32.528028933092223</v>
      </c>
      <c r="U157" s="57">
        <f>E157/'#3a Referentie-caos en netto in'!$D$9</f>
        <v>35.717902350813745</v>
      </c>
      <c r="V157" s="57">
        <f>F157/'#3a Referentie-caos en netto in'!$D$9</f>
        <v>41.764918625678121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x14ac:dyDescent="0.25">
      <c r="A158" s="56"/>
      <c r="B158" s="36">
        <v>10</v>
      </c>
      <c r="C158" s="36">
        <v>4122</v>
      </c>
      <c r="D158" s="36">
        <v>4755</v>
      </c>
      <c r="E158" s="36">
        <v>5284</v>
      </c>
      <c r="F158" s="36">
        <v>6037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57">
        <f>C158/'#3a Referentie-caos en netto in'!$D$9</f>
        <v>29.815551537070526</v>
      </c>
      <c r="T158" s="57">
        <f>D158/'#3a Referentie-caos en netto in'!$D$9</f>
        <v>34.394213381555154</v>
      </c>
      <c r="U158" s="57">
        <f>E158/'#3a Referentie-caos en netto in'!$D$9</f>
        <v>38.220614828209762</v>
      </c>
      <c r="V158" s="57">
        <f>F158/'#3a Referentie-caos en netto in'!$D$9</f>
        <v>43.667269439421339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x14ac:dyDescent="0.25">
      <c r="A159" s="56"/>
      <c r="B159" s="36">
        <v>11</v>
      </c>
      <c r="C159" s="36">
        <v>4336</v>
      </c>
      <c r="D159" s="36">
        <v>5032</v>
      </c>
      <c r="E159" s="36">
        <v>5657</v>
      </c>
      <c r="F159" s="36">
        <v>6301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57">
        <f>C159/'#3a Referentie-caos en netto in'!$D$9</f>
        <v>31.363471971066907</v>
      </c>
      <c r="T159" s="57">
        <f>D159/'#3a Referentie-caos en netto in'!$D$9</f>
        <v>36.397830018083184</v>
      </c>
      <c r="U159" s="57">
        <f>E159/'#3a Referentie-caos en netto in'!$D$9</f>
        <v>40.918625678119348</v>
      </c>
      <c r="V159" s="57">
        <f>F159/'#3a Referentie-caos en netto in'!$D$9</f>
        <v>45.576853526220617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x14ac:dyDescent="0.25">
      <c r="A160" s="56"/>
      <c r="B160" s="36">
        <v>12</v>
      </c>
      <c r="C160" s="36">
        <v>4573</v>
      </c>
      <c r="D160" s="36">
        <v>5329</v>
      </c>
      <c r="E160" s="36">
        <v>6059</v>
      </c>
      <c r="F160" s="36">
        <v>6568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57">
        <f>C160/'#3a Referentie-caos en netto in'!$D$9</f>
        <v>33.077757685352623</v>
      </c>
      <c r="T160" s="57">
        <f>D160/'#3a Referentie-caos en netto in'!$D$9</f>
        <v>38.54611211573237</v>
      </c>
      <c r="U160" s="57">
        <f>E160/'#3a Referentie-caos en netto in'!$D$9</f>
        <v>43.826401446654614</v>
      </c>
      <c r="V160" s="57">
        <f>F160/'#3a Referentie-caos en netto in'!$D$9</f>
        <v>47.508137432188065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x14ac:dyDescent="0.25">
      <c r="A161" s="61"/>
      <c r="B161" s="60" t="s">
        <v>8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>
        <f t="shared" ref="S161:U161" si="21">SUM(S149:S152)/4</f>
        <v>22.602169981916816</v>
      </c>
      <c r="T161" s="60">
        <f t="shared" si="21"/>
        <v>23.504520795660035</v>
      </c>
      <c r="U161" s="60">
        <f t="shared" si="21"/>
        <v>24.02169981916817</v>
      </c>
      <c r="V161" s="60">
        <f>SUM(V147:V150)/4</f>
        <v>26.739602169981914</v>
      </c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</row>
    <row r="162" spans="1:35" x14ac:dyDescent="0.25">
      <c r="A162" s="61"/>
      <c r="B162" s="60" t="s">
        <v>9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>
        <f t="shared" ref="S162:U162" si="22">SUM(S153:S156)/4</f>
        <v>25.634719710669074</v>
      </c>
      <c r="T162" s="60">
        <f t="shared" si="22"/>
        <v>28.54068716094033</v>
      </c>
      <c r="U162" s="60">
        <f t="shared" si="22"/>
        <v>30.471971066907777</v>
      </c>
      <c r="V162" s="60">
        <f>SUM(V151:V154)/4</f>
        <v>33.063291139240505</v>
      </c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</row>
    <row r="163" spans="1:35" x14ac:dyDescent="0.25">
      <c r="A163" s="61"/>
      <c r="B163" s="60" t="s">
        <v>10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>
        <f t="shared" ref="S163:U163" si="23">SUMIF(S157:S160,"&gt;0",S157:S160)/COUNTIF(S157:S160,"&gt;0")</f>
        <v>30.669077757685351</v>
      </c>
      <c r="T163" s="60">
        <f t="shared" si="23"/>
        <v>35.466546112115736</v>
      </c>
      <c r="U163" s="60">
        <f t="shared" si="23"/>
        <v>39.670886075949369</v>
      </c>
      <c r="V163" s="60">
        <f>SUMIF(V155:V160,"&gt;0",V155:V160)/COUNTIF(V155:V160,"&gt;0")</f>
        <v>42.716094032549734</v>
      </c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</row>
    <row r="164" spans="1:35" x14ac:dyDescent="0.25">
      <c r="A164" s="54" t="s">
        <v>63</v>
      </c>
      <c r="B164" s="55"/>
      <c r="C164" s="55" t="s">
        <v>80</v>
      </c>
      <c r="D164" s="55" t="s">
        <v>81</v>
      </c>
      <c r="E164" s="55" t="s">
        <v>82</v>
      </c>
      <c r="F164" s="55" t="s">
        <v>83</v>
      </c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 t="s">
        <v>80</v>
      </c>
      <c r="T164" s="55" t="s">
        <v>81</v>
      </c>
      <c r="U164" s="55" t="s">
        <v>82</v>
      </c>
      <c r="V164" s="55" t="s">
        <v>83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</row>
    <row r="165" spans="1:35" x14ac:dyDescent="0.25">
      <c r="A165" s="56"/>
      <c r="B165" s="36">
        <v>1</v>
      </c>
      <c r="C165" s="36">
        <v>3001</v>
      </c>
      <c r="D165" s="36">
        <v>3019</v>
      </c>
      <c r="E165" s="36">
        <v>3031</v>
      </c>
      <c r="F165" s="36">
        <v>3890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57">
        <f>C165/'#3a Referentie-caos en netto in'!$D$10</f>
        <v>21.746376811594203</v>
      </c>
      <c r="T165" s="57">
        <f>D165/'#3a Referentie-caos en netto in'!$D$10</f>
        <v>21.876811594202898</v>
      </c>
      <c r="U165" s="57">
        <f>E165/'#3a Referentie-caos en netto in'!$D$10</f>
        <v>21.963768115942027</v>
      </c>
      <c r="V165" s="57">
        <f>F165/'#3a Referentie-caos en netto in'!$D$10</f>
        <v>28.188405797101449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x14ac:dyDescent="0.25">
      <c r="A166" s="56"/>
      <c r="B166" s="36">
        <v>2</v>
      </c>
      <c r="C166" s="36">
        <v>3074</v>
      </c>
      <c r="D166" s="36">
        <v>3162</v>
      </c>
      <c r="E166" s="36">
        <v>3210</v>
      </c>
      <c r="F166" s="36">
        <v>4035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57">
        <f>C166/'#3a Referentie-caos en netto in'!$D$10</f>
        <v>22.275362318840578</v>
      </c>
      <c r="T166" s="57">
        <f>D166/'#3a Referentie-caos en netto in'!$D$10</f>
        <v>22.913043478260871</v>
      </c>
      <c r="U166" s="57">
        <f>E166/'#3a Referentie-caos en netto in'!$D$10</f>
        <v>23.260869565217391</v>
      </c>
      <c r="V166" s="57">
        <f>F166/'#3a Referentie-caos en netto in'!$D$10</f>
        <v>29.239130434782609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x14ac:dyDescent="0.25">
      <c r="A167" s="56"/>
      <c r="B167" s="36">
        <v>3</v>
      </c>
      <c r="C167" s="36">
        <v>3166</v>
      </c>
      <c r="D167" s="36">
        <v>3326</v>
      </c>
      <c r="E167" s="36">
        <v>3418</v>
      </c>
      <c r="F167" s="36">
        <v>4164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57">
        <f>C167/'#3a Referentie-caos en netto in'!$D$10</f>
        <v>22.942028985507246</v>
      </c>
      <c r="T167" s="57">
        <f>D167/'#3a Referentie-caos en netto in'!$D$10</f>
        <v>24.10144927536232</v>
      </c>
      <c r="U167" s="57">
        <f>E167/'#3a Referentie-caos en netto in'!$D$10</f>
        <v>24.768115942028984</v>
      </c>
      <c r="V167" s="57">
        <f>F167/'#3a Referentie-caos en netto in'!$D$10</f>
        <v>30.173913043478262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x14ac:dyDescent="0.25">
      <c r="A168" s="56"/>
      <c r="B168" s="36">
        <v>4</v>
      </c>
      <c r="C168" s="36">
        <v>3258</v>
      </c>
      <c r="D168" s="36">
        <v>3491</v>
      </c>
      <c r="E168" s="36">
        <v>3625</v>
      </c>
      <c r="F168" s="36">
        <v>4425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57">
        <f>C168/'#3a Referentie-caos en netto in'!$D$10</f>
        <v>23.608695652173914</v>
      </c>
      <c r="T168" s="57">
        <f>D168/'#3a Referentie-caos en netto in'!$D$10</f>
        <v>25.297101449275363</v>
      </c>
      <c r="U168" s="57">
        <f>E168/'#3a Referentie-caos en netto in'!$D$10</f>
        <v>26.268115942028984</v>
      </c>
      <c r="V168" s="57">
        <f>F168/'#3a Referentie-caos en netto in'!$D$10</f>
        <v>32.065217391304351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x14ac:dyDescent="0.25">
      <c r="A169" s="56"/>
      <c r="B169" s="36">
        <v>5</v>
      </c>
      <c r="C169" s="36">
        <v>3352</v>
      </c>
      <c r="D169" s="36">
        <v>3653</v>
      </c>
      <c r="E169" s="36">
        <v>3833</v>
      </c>
      <c r="F169" s="36">
        <v>4715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57">
        <f>C169/'#3a Referentie-caos en netto in'!$D$10</f>
        <v>24.289855072463769</v>
      </c>
      <c r="T169" s="57">
        <f>D169/'#3a Referentie-caos en netto in'!$D$10</f>
        <v>26.471014492753625</v>
      </c>
      <c r="U169" s="57">
        <f>E169/'#3a Referentie-caos en netto in'!$D$10</f>
        <v>27.775362318840578</v>
      </c>
      <c r="V169" s="57">
        <f>F169/'#3a Referentie-caos en netto in'!$D$10</f>
        <v>34.166666666666664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x14ac:dyDescent="0.25">
      <c r="A170" s="56"/>
      <c r="B170" s="36">
        <v>6</v>
      </c>
      <c r="C170" s="36">
        <v>3467</v>
      </c>
      <c r="D170" s="36">
        <v>3836</v>
      </c>
      <c r="E170" s="36">
        <v>4068</v>
      </c>
      <c r="F170" s="36">
        <v>4980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57">
        <f>C170/'#3a Referentie-caos en netto in'!$D$10</f>
        <v>25.123188405797102</v>
      </c>
      <c r="T170" s="57">
        <f>D170/'#3a Referentie-caos en netto in'!$D$10</f>
        <v>27.797101449275363</v>
      </c>
      <c r="U170" s="57">
        <f>E170/'#3a Referentie-caos en netto in'!$D$10</f>
        <v>29.478260869565219</v>
      </c>
      <c r="V170" s="57">
        <f>F170/'#3a Referentie-caos en netto in'!$D$10</f>
        <v>36.086956521739133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x14ac:dyDescent="0.25">
      <c r="A171" s="56"/>
      <c r="B171" s="36">
        <v>7</v>
      </c>
      <c r="C171" s="36">
        <v>3602</v>
      </c>
      <c r="D171" s="36">
        <v>4037</v>
      </c>
      <c r="E171" s="36">
        <v>4329</v>
      </c>
      <c r="F171" s="36">
        <v>5244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57">
        <f>C171/'#3a Referentie-caos en netto in'!$D$10</f>
        <v>26.10144927536232</v>
      </c>
      <c r="T171" s="57">
        <f>D171/'#3a Referentie-caos en netto in'!$D$10</f>
        <v>29.253623188405797</v>
      </c>
      <c r="U171" s="57">
        <f>E171/'#3a Referentie-caos en netto in'!$D$10</f>
        <v>31.369565217391305</v>
      </c>
      <c r="V171" s="57">
        <f>F171/'#3a Referentie-caos en netto in'!$D$10</f>
        <v>38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x14ac:dyDescent="0.25">
      <c r="A172" s="56"/>
      <c r="B172" s="36">
        <v>8</v>
      </c>
      <c r="C172" s="36">
        <v>3755</v>
      </c>
      <c r="D172" s="36">
        <v>4257</v>
      </c>
      <c r="E172" s="36">
        <v>4621</v>
      </c>
      <c r="F172" s="36">
        <v>5509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57">
        <f>C172/'#3a Referentie-caos en netto in'!$D$10</f>
        <v>27.210144927536231</v>
      </c>
      <c r="T172" s="57">
        <f>D172/'#3a Referentie-caos en netto in'!$D$10</f>
        <v>30.847826086956523</v>
      </c>
      <c r="U172" s="57">
        <f>E172/'#3a Referentie-caos en netto in'!$D$10</f>
        <v>33.485507246376812</v>
      </c>
      <c r="V172" s="57">
        <f>F172/'#3a Referentie-caos en netto in'!$D$10</f>
        <v>39.920289855072461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x14ac:dyDescent="0.25">
      <c r="A173" s="56"/>
      <c r="B173" s="36">
        <v>9</v>
      </c>
      <c r="C173" s="36">
        <v>3929</v>
      </c>
      <c r="D173" s="36">
        <v>4497</v>
      </c>
      <c r="E173" s="36">
        <v>4938</v>
      </c>
      <c r="F173" s="36">
        <v>5774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57">
        <f>C173/'#3a Referentie-caos en netto in'!$D$10</f>
        <v>28.471014492753625</v>
      </c>
      <c r="T173" s="57">
        <f>D173/'#3a Referentie-caos en netto in'!$D$10</f>
        <v>32.586956521739133</v>
      </c>
      <c r="U173" s="57">
        <f>E173/'#3a Referentie-caos en netto in'!$D$10</f>
        <v>35.782608695652172</v>
      </c>
      <c r="V173" s="57">
        <f>F173/'#3a Referentie-caos en netto in'!$D$10</f>
        <v>41.840579710144929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x14ac:dyDescent="0.25">
      <c r="A174" s="56"/>
      <c r="B174" s="36">
        <v>10</v>
      </c>
      <c r="C174" s="36">
        <v>4122</v>
      </c>
      <c r="D174" s="36">
        <v>4755</v>
      </c>
      <c r="E174" s="36">
        <v>5248</v>
      </c>
      <c r="F174" s="36">
        <v>6037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57">
        <f>C174/'#3a Referentie-caos en netto in'!$D$10</f>
        <v>29.869565217391305</v>
      </c>
      <c r="T174" s="57">
        <f>D174/'#3a Referentie-caos en netto in'!$D$10</f>
        <v>34.456521739130437</v>
      </c>
      <c r="U174" s="57">
        <f>E174/'#3a Referentie-caos en netto in'!$D$10</f>
        <v>38.028985507246375</v>
      </c>
      <c r="V174" s="57">
        <f>F174/'#3a Referentie-caos en netto in'!$D$10</f>
        <v>43.746376811594203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x14ac:dyDescent="0.25">
      <c r="A175" s="56"/>
      <c r="B175" s="36">
        <v>11</v>
      </c>
      <c r="C175" s="36">
        <v>4336</v>
      </c>
      <c r="D175" s="36">
        <v>5032</v>
      </c>
      <c r="E175" s="36">
        <v>5657</v>
      </c>
      <c r="F175" s="36">
        <v>6301</v>
      </c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57">
        <f>C175/'#3a Referentie-caos en netto in'!$D$10</f>
        <v>31.420289855072465</v>
      </c>
      <c r="T175" s="57">
        <f>D175/'#3a Referentie-caos en netto in'!$D$10</f>
        <v>36.463768115942031</v>
      </c>
      <c r="U175" s="57">
        <f>E175/'#3a Referentie-caos en netto in'!$D$10</f>
        <v>40.992753623188406</v>
      </c>
      <c r="V175" s="57">
        <f>F175/'#3a Referentie-caos en netto in'!$D$10</f>
        <v>45.659420289855071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x14ac:dyDescent="0.25">
      <c r="A176" s="56"/>
      <c r="B176" s="36">
        <v>12</v>
      </c>
      <c r="C176" s="36">
        <v>4573</v>
      </c>
      <c r="D176" s="36">
        <v>5329</v>
      </c>
      <c r="E176" s="36">
        <v>6059</v>
      </c>
      <c r="F176" s="36">
        <v>6568</v>
      </c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57">
        <f>C176/'#3a Referentie-caos en netto in'!$D$10</f>
        <v>33.137681159420289</v>
      </c>
      <c r="T176" s="57">
        <f>D176/'#3a Referentie-caos en netto in'!$D$10</f>
        <v>38.615942028985508</v>
      </c>
      <c r="U176" s="57">
        <f>E176/'#3a Referentie-caos en netto in'!$D$10</f>
        <v>43.905797101449274</v>
      </c>
      <c r="V176" s="57">
        <f>F176/'#3a Referentie-caos en netto in'!$D$10</f>
        <v>47.594202898550726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x14ac:dyDescent="0.25">
      <c r="A177" s="61"/>
      <c r="B177" s="60" t="s">
        <v>8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>
        <f t="shared" ref="S177:V177" si="24">SUM(S165:S168)/4</f>
        <v>22.643115942028984</v>
      </c>
      <c r="T177" s="60">
        <f t="shared" si="24"/>
        <v>23.547101449275363</v>
      </c>
      <c r="U177" s="60">
        <f t="shared" si="24"/>
        <v>24.065217391304348</v>
      </c>
      <c r="V177" s="60">
        <f t="shared" si="24"/>
        <v>29.916666666666671</v>
      </c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</row>
    <row r="178" spans="1:35" x14ac:dyDescent="0.25">
      <c r="A178" s="61"/>
      <c r="B178" s="60" t="s">
        <v>9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>
        <f t="shared" ref="S178:V178" si="25">SUM(S169:S172)/4</f>
        <v>25.681159420289855</v>
      </c>
      <c r="T178" s="60">
        <f t="shared" si="25"/>
        <v>28.592391304347828</v>
      </c>
      <c r="U178" s="60">
        <f t="shared" si="25"/>
        <v>30.527173913043477</v>
      </c>
      <c r="V178" s="60">
        <f t="shared" si="25"/>
        <v>37.043478260869563</v>
      </c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</row>
    <row r="179" spans="1:35" x14ac:dyDescent="0.25">
      <c r="A179" s="61"/>
      <c r="B179" s="60" t="s">
        <v>10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>
        <f t="shared" ref="S179:V179" si="26">SUMIF(S173:S176,"&gt;0",S173:S176)/COUNTIF(S173:S176,"&gt;0")</f>
        <v>30.724637681159422</v>
      </c>
      <c r="T179" s="60">
        <f t="shared" si="26"/>
        <v>35.530797101449274</v>
      </c>
      <c r="U179" s="60">
        <f t="shared" si="26"/>
        <v>39.677536231884055</v>
      </c>
      <c r="V179" s="60">
        <f t="shared" si="26"/>
        <v>44.710144927536227</v>
      </c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</row>
    <row r="180" spans="1:35" x14ac:dyDescent="0.25">
      <c r="A180" s="54" t="s">
        <v>86</v>
      </c>
      <c r="B180" s="55"/>
      <c r="C180" s="55" t="s">
        <v>80</v>
      </c>
      <c r="D180" s="55" t="s">
        <v>81</v>
      </c>
      <c r="E180" s="55" t="s">
        <v>82</v>
      </c>
      <c r="F180" s="55" t="s">
        <v>83</v>
      </c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 t="s">
        <v>80</v>
      </c>
      <c r="T180" s="55" t="s">
        <v>81</v>
      </c>
      <c r="U180" s="55" t="s">
        <v>82</v>
      </c>
      <c r="V180" s="55" t="s">
        <v>83</v>
      </c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:35" x14ac:dyDescent="0.25">
      <c r="A181" s="56"/>
      <c r="B181" s="36">
        <v>1</v>
      </c>
      <c r="C181" s="62">
        <v>3331.6002000000003</v>
      </c>
      <c r="D181" s="62">
        <v>3792.7539000000002</v>
      </c>
      <c r="E181" s="62">
        <v>4322.9238000000005</v>
      </c>
      <c r="F181" s="62">
        <v>4928.3841000000002</v>
      </c>
      <c r="G181" s="36"/>
      <c r="H181" s="62"/>
      <c r="I181" s="62"/>
      <c r="J181" s="62"/>
      <c r="K181" s="62"/>
      <c r="L181" s="36"/>
      <c r="M181" s="36"/>
      <c r="N181" s="36"/>
      <c r="O181" s="36"/>
      <c r="P181" s="36"/>
      <c r="Q181" s="36"/>
      <c r="R181" s="36"/>
      <c r="S181" s="57">
        <f>C181/'#3a Referentie-caos en netto in'!$D$11</f>
        <v>24.098373960217</v>
      </c>
      <c r="T181" s="57">
        <f>D181/'#3a Referentie-caos en netto in'!$D$11</f>
        <v>27.434024593128392</v>
      </c>
      <c r="U181" s="57">
        <f>E181/'#3a Referentie-caos en netto in'!$D$11</f>
        <v>31.268888245931286</v>
      </c>
      <c r="V181" s="57">
        <f>F181/'#3a Referentie-caos en netto in'!$D$11</f>
        <v>35.648347920433999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x14ac:dyDescent="0.25">
      <c r="A182" s="56"/>
      <c r="B182" s="36">
        <v>2</v>
      </c>
      <c r="C182" s="62">
        <v>3475.9068000000002</v>
      </c>
      <c r="D182" s="62">
        <v>3954.8374000000003</v>
      </c>
      <c r="E182" s="62">
        <v>4501.7385000000004</v>
      </c>
      <c r="F182" s="62">
        <v>5085.2391000000007</v>
      </c>
      <c r="G182" s="36"/>
      <c r="H182" s="62"/>
      <c r="I182" s="62"/>
      <c r="J182" s="62"/>
      <c r="K182" s="62"/>
      <c r="L182" s="36"/>
      <c r="M182" s="36"/>
      <c r="N182" s="36"/>
      <c r="O182" s="36"/>
      <c r="P182" s="36"/>
      <c r="Q182" s="36"/>
      <c r="R182" s="36"/>
      <c r="S182" s="57">
        <f>C182/'#3a Referentie-caos en netto in'!$D$11</f>
        <v>25.14218300180832</v>
      </c>
      <c r="T182" s="57">
        <f>D182/'#3a Referentie-caos en netto in'!$D$11</f>
        <v>28.606418806509947</v>
      </c>
      <c r="U182" s="57">
        <f>E182/'#3a Referentie-caos en netto in'!$D$11</f>
        <v>32.56230379746836</v>
      </c>
      <c r="V182" s="57">
        <f>F182/'#3a Referentie-caos en netto in'!$D$11</f>
        <v>36.782922965641959</v>
      </c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x14ac:dyDescent="0.25">
      <c r="A183" s="56"/>
      <c r="B183" s="36">
        <v>3</v>
      </c>
      <c r="C183" s="62">
        <v>3621.2591000000002</v>
      </c>
      <c r="D183" s="62">
        <v>4115.8752000000004</v>
      </c>
      <c r="E183" s="62">
        <v>4681.5989</v>
      </c>
      <c r="F183" s="62">
        <v>5244.1855000000005</v>
      </c>
      <c r="G183" s="36"/>
      <c r="H183" s="62"/>
      <c r="I183" s="62"/>
      <c r="J183" s="62"/>
      <c r="K183" s="62"/>
      <c r="L183" s="36"/>
      <c r="M183" s="36"/>
      <c r="N183" s="36"/>
      <c r="O183" s="36"/>
      <c r="P183" s="36"/>
      <c r="Q183" s="36"/>
      <c r="R183" s="36"/>
      <c r="S183" s="57">
        <f>C183/'#3a Referentie-caos en netto in'!$D$11</f>
        <v>26.19355587703436</v>
      </c>
      <c r="T183" s="57">
        <f>D183/'#3a Referentie-caos en netto in'!$D$11</f>
        <v>29.771249186256785</v>
      </c>
      <c r="U183" s="57">
        <f>E183/'#3a Referentie-caos en netto in'!$D$11</f>
        <v>33.863283182640146</v>
      </c>
      <c r="V183" s="57">
        <f>F183/'#3a Referentie-caos en netto in'!$D$11</f>
        <v>37.932625678119351</v>
      </c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x14ac:dyDescent="0.25">
      <c r="A184" s="56"/>
      <c r="B184" s="36">
        <v>4</v>
      </c>
      <c r="C184" s="62">
        <v>3766.6114000000002</v>
      </c>
      <c r="D184" s="62">
        <v>4277.9587000000001</v>
      </c>
      <c r="E184" s="62">
        <v>4861.4593000000004</v>
      </c>
      <c r="F184" s="62">
        <v>5401.0405000000001</v>
      </c>
      <c r="G184" s="36"/>
      <c r="H184" s="62"/>
      <c r="I184" s="62"/>
      <c r="J184" s="62"/>
      <c r="K184" s="62"/>
      <c r="L184" s="36"/>
      <c r="M184" s="36"/>
      <c r="N184" s="36"/>
      <c r="O184" s="36"/>
      <c r="P184" s="36"/>
      <c r="Q184" s="36"/>
      <c r="R184" s="36"/>
      <c r="S184" s="57">
        <f>C184/'#3a Referentie-caos en netto in'!$D$11</f>
        <v>27.2449287522604</v>
      </c>
      <c r="T184" s="57">
        <f>D184/'#3a Referentie-caos en netto in'!$D$11</f>
        <v>30.943643399638336</v>
      </c>
      <c r="U184" s="57">
        <f>E184/'#3a Referentie-caos en netto in'!$D$11</f>
        <v>35.164262567811939</v>
      </c>
      <c r="V184" s="57">
        <f>F184/'#3a Referentie-caos en netto in'!$D$11</f>
        <v>39.067200723327304</v>
      </c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x14ac:dyDescent="0.25">
      <c r="A185" s="56"/>
      <c r="B185" s="36">
        <v>5</v>
      </c>
      <c r="C185" s="62">
        <v>3911.9637000000002</v>
      </c>
      <c r="D185" s="62">
        <v>4438.9965000000002</v>
      </c>
      <c r="E185" s="62">
        <v>5040.2740000000003</v>
      </c>
      <c r="F185" s="62">
        <v>5557.8955000000005</v>
      </c>
      <c r="G185" s="36"/>
      <c r="H185" s="62"/>
      <c r="I185" s="62"/>
      <c r="J185" s="62"/>
      <c r="K185" s="62"/>
      <c r="L185" s="36"/>
      <c r="M185" s="36"/>
      <c r="N185" s="36"/>
      <c r="O185" s="36"/>
      <c r="P185" s="36"/>
      <c r="Q185" s="36"/>
      <c r="R185" s="36"/>
      <c r="S185" s="57">
        <f>C185/'#3a Referentie-caos en netto in'!$D$11</f>
        <v>28.296301627486439</v>
      </c>
      <c r="T185" s="57">
        <f>D185/'#3a Referentie-caos en netto in'!$D$11</f>
        <v>32.108473779385172</v>
      </c>
      <c r="U185" s="57">
        <f>E185/'#3a Referentie-caos en netto in'!$D$11</f>
        <v>36.457678119349005</v>
      </c>
      <c r="V185" s="57">
        <f>F185/'#3a Referentie-caos en netto in'!$D$11</f>
        <v>40.201775768535263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x14ac:dyDescent="0.25">
      <c r="A186" s="56"/>
      <c r="B186" s="36">
        <v>6</v>
      </c>
      <c r="C186" s="62">
        <v>4058.3617000000004</v>
      </c>
      <c r="D186" s="62">
        <v>4601.08</v>
      </c>
      <c r="E186" s="62">
        <v>5221.1801000000005</v>
      </c>
      <c r="F186" s="62">
        <v>5716.8419000000004</v>
      </c>
      <c r="G186" s="36"/>
      <c r="H186" s="62"/>
      <c r="I186" s="62"/>
      <c r="J186" s="62"/>
      <c r="K186" s="62"/>
      <c r="L186" s="36"/>
      <c r="M186" s="36"/>
      <c r="N186" s="36"/>
      <c r="O186" s="36"/>
      <c r="P186" s="36"/>
      <c r="Q186" s="36"/>
      <c r="R186" s="36"/>
      <c r="S186" s="57">
        <f>C186/'#3a Referentie-caos en netto in'!$D$11</f>
        <v>29.355238336347199</v>
      </c>
      <c r="T186" s="57">
        <f>D186/'#3a Referentie-caos en netto in'!$D$11</f>
        <v>33.28086799276673</v>
      </c>
      <c r="U186" s="57">
        <f>E186/'#3a Referentie-caos en netto in'!$D$11</f>
        <v>37.766221338155518</v>
      </c>
      <c r="V186" s="57">
        <f>F186/'#3a Referentie-caos en netto in'!$D$11</f>
        <v>41.351478481012663</v>
      </c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x14ac:dyDescent="0.25">
      <c r="A187" s="56"/>
      <c r="B187" s="36">
        <v>7</v>
      </c>
      <c r="C187" s="62">
        <v>4203.7139999999999</v>
      </c>
      <c r="D187" s="62">
        <v>4763.1635000000006</v>
      </c>
      <c r="E187" s="62">
        <v>5401.0405000000001</v>
      </c>
      <c r="F187" s="62">
        <v>5873.6969000000008</v>
      </c>
      <c r="G187" s="36"/>
      <c r="H187" s="62"/>
      <c r="I187" s="62"/>
      <c r="J187" s="62"/>
      <c r="K187" s="62"/>
      <c r="L187" s="36"/>
      <c r="M187" s="36"/>
      <c r="N187" s="36"/>
      <c r="O187" s="36"/>
      <c r="P187" s="36"/>
      <c r="Q187" s="36"/>
      <c r="R187" s="36"/>
      <c r="S187" s="57">
        <f>C187/'#3a Referentie-caos en netto in'!$D$11</f>
        <v>30.406611211573235</v>
      </c>
      <c r="T187" s="57">
        <f>D187/'#3a Referentie-caos en netto in'!$D$11</f>
        <v>34.453262206148288</v>
      </c>
      <c r="U187" s="57">
        <f>E187/'#3a Referentie-caos en netto in'!$D$11</f>
        <v>39.067200723327304</v>
      </c>
      <c r="V187" s="57">
        <f>F187/'#3a Referentie-caos en netto in'!$D$11</f>
        <v>42.486053526220623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x14ac:dyDescent="0.25">
      <c r="A188" s="56"/>
      <c r="B188" s="36">
        <v>8</v>
      </c>
      <c r="C188" s="62">
        <v>4348.0206000000007</v>
      </c>
      <c r="D188" s="62">
        <v>4924.2013000000006</v>
      </c>
      <c r="E188" s="62">
        <v>5579.8552</v>
      </c>
      <c r="F188" s="62">
        <v>6030.5519000000004</v>
      </c>
      <c r="G188" s="36"/>
      <c r="H188" s="62"/>
      <c r="I188" s="62"/>
      <c r="J188" s="62"/>
      <c r="K188" s="62"/>
      <c r="L188" s="36"/>
      <c r="M188" s="36"/>
      <c r="N188" s="36"/>
      <c r="O188" s="36"/>
      <c r="P188" s="36"/>
      <c r="Q188" s="36"/>
      <c r="R188" s="36"/>
      <c r="S188" s="57">
        <f>C188/'#3a Referentie-caos en netto in'!$D$11</f>
        <v>31.450420253164562</v>
      </c>
      <c r="T188" s="57">
        <f>D188/'#3a Referentie-caos en netto in'!$D$11</f>
        <v>35.61809258589512</v>
      </c>
      <c r="U188" s="57">
        <f>E188/'#3a Referentie-caos en netto in'!$D$11</f>
        <v>40.360616274864377</v>
      </c>
      <c r="V188" s="57">
        <f>F188/'#3a Referentie-caos en netto in'!$D$11</f>
        <v>43.620628571428576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x14ac:dyDescent="0.25">
      <c r="A189" s="56"/>
      <c r="B189" s="36">
        <v>9</v>
      </c>
      <c r="C189" s="62">
        <v>4493.3729000000003</v>
      </c>
      <c r="D189" s="62">
        <v>5086.2848000000004</v>
      </c>
      <c r="E189" s="62">
        <v>5759.7156000000004</v>
      </c>
      <c r="F189" s="62">
        <v>6189.4983000000002</v>
      </c>
      <c r="G189" s="36"/>
      <c r="H189" s="62"/>
      <c r="I189" s="62"/>
      <c r="J189" s="62"/>
      <c r="K189" s="62"/>
      <c r="L189" s="36"/>
      <c r="M189" s="36"/>
      <c r="N189" s="36"/>
      <c r="O189" s="36"/>
      <c r="P189" s="36"/>
      <c r="Q189" s="36"/>
      <c r="R189" s="36"/>
      <c r="S189" s="57">
        <f>C189/'#3a Referentie-caos en netto in'!$D$11</f>
        <v>32.501793128390602</v>
      </c>
      <c r="T189" s="57">
        <f>D189/'#3a Referentie-caos en netto in'!$D$11</f>
        <v>36.790486799276678</v>
      </c>
      <c r="U189" s="57">
        <f>E189/'#3a Referentie-caos en netto in'!$D$11</f>
        <v>41.66159566003617</v>
      </c>
      <c r="V189" s="57">
        <f>F189/'#3a Referentie-caos en netto in'!$D$11</f>
        <v>44.770331283905968</v>
      </c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x14ac:dyDescent="0.25">
      <c r="A190" s="56"/>
      <c r="B190" s="36">
        <v>10</v>
      </c>
      <c r="C190" s="62">
        <v>4639.7709000000004</v>
      </c>
      <c r="D190" s="62">
        <v>5247.3226000000004</v>
      </c>
      <c r="E190" s="62">
        <v>5939.576</v>
      </c>
      <c r="F190" s="62">
        <v>6346.3533000000007</v>
      </c>
      <c r="G190" s="36"/>
      <c r="H190" s="62"/>
      <c r="I190" s="62"/>
      <c r="J190" s="62"/>
      <c r="K190" s="62"/>
      <c r="L190" s="36"/>
      <c r="M190" s="36"/>
      <c r="N190" s="36"/>
      <c r="O190" s="36"/>
      <c r="P190" s="36"/>
      <c r="Q190" s="36"/>
      <c r="R190" s="36"/>
      <c r="S190" s="57">
        <f>C190/'#3a Referentie-caos en netto in'!$D$11</f>
        <v>33.560729837251358</v>
      </c>
      <c r="T190" s="57">
        <f>D190/'#3a Referentie-caos en netto in'!$D$11</f>
        <v>37.95531717902351</v>
      </c>
      <c r="U190" s="57">
        <f>E190/'#3a Referentie-caos en netto in'!$D$11</f>
        <v>42.962575045207956</v>
      </c>
      <c r="V190" s="57">
        <f>F190/'#3a Referentie-caos en netto in'!$D$11</f>
        <v>45.904906329113928</v>
      </c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x14ac:dyDescent="0.25">
      <c r="A191" s="56"/>
      <c r="B191" s="36">
        <v>11</v>
      </c>
      <c r="C191" s="62">
        <v>4785.1232</v>
      </c>
      <c r="D191" s="62">
        <v>5409.4061000000002</v>
      </c>
      <c r="E191" s="62">
        <v>6118.3907000000008</v>
      </c>
      <c r="F191" s="62">
        <v>6504.2540000000008</v>
      </c>
      <c r="G191" s="36"/>
      <c r="H191" s="62"/>
      <c r="I191" s="62"/>
      <c r="J191" s="62"/>
      <c r="K191" s="62"/>
      <c r="L191" s="36"/>
      <c r="M191" s="36"/>
      <c r="N191" s="36"/>
      <c r="O191" s="36"/>
      <c r="P191" s="36"/>
      <c r="Q191" s="36"/>
      <c r="R191" s="36"/>
      <c r="S191" s="57">
        <f>C191/'#3a Referentie-caos en netto in'!$D$11</f>
        <v>34.612102712477395</v>
      </c>
      <c r="T191" s="57">
        <f>D191/'#3a Referentie-caos en netto in'!$D$11</f>
        <v>39.127711392405061</v>
      </c>
      <c r="U191" s="57">
        <f>E191/'#3a Referentie-caos en netto in'!$D$11</f>
        <v>44.255990596745036</v>
      </c>
      <c r="V191" s="57">
        <f>F191/'#3a Referentie-caos en netto in'!$D$11</f>
        <v>47.047045207956607</v>
      </c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x14ac:dyDescent="0.25">
      <c r="A192" s="56"/>
      <c r="B192" s="36">
        <v>12</v>
      </c>
      <c r="C192" s="62">
        <v>4930.4755000000005</v>
      </c>
      <c r="D192" s="62">
        <v>5572.5353000000005</v>
      </c>
      <c r="E192" s="62">
        <v>6299.2968000000001</v>
      </c>
      <c r="F192" s="62">
        <v>6662.1547</v>
      </c>
      <c r="G192" s="36"/>
      <c r="H192" s="62"/>
      <c r="I192" s="62"/>
      <c r="J192" s="62"/>
      <c r="K192" s="62"/>
      <c r="L192" s="36"/>
      <c r="M192" s="36"/>
      <c r="N192" s="36"/>
      <c r="O192" s="36"/>
      <c r="P192" s="36"/>
      <c r="Q192" s="36"/>
      <c r="R192" s="36"/>
      <c r="S192" s="57">
        <f>C192/'#3a Referentie-caos en netto in'!$D$11</f>
        <v>35.663475587703438</v>
      </c>
      <c r="T192" s="57">
        <f>D192/'#3a Referentie-caos en netto in'!$D$11</f>
        <v>40.307669439421339</v>
      </c>
      <c r="U192" s="57">
        <f>E192/'#3a Referentie-caos en netto in'!$D$11</f>
        <v>45.564533815551535</v>
      </c>
      <c r="V192" s="57">
        <f>F192/'#3a Referentie-caos en netto in'!$D$11</f>
        <v>48.18918408679928</v>
      </c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x14ac:dyDescent="0.25">
      <c r="A193" s="56"/>
      <c r="B193" s="36">
        <v>13</v>
      </c>
      <c r="C193" s="62"/>
      <c r="D193" s="62"/>
      <c r="E193" s="62"/>
      <c r="F193" s="62">
        <v>6819.0097000000005</v>
      </c>
      <c r="G193" s="36"/>
      <c r="H193" s="62"/>
      <c r="I193" s="62"/>
      <c r="J193" s="62"/>
      <c r="K193" s="62"/>
      <c r="L193" s="36"/>
      <c r="M193" s="36"/>
      <c r="N193" s="36"/>
      <c r="O193" s="36"/>
      <c r="P193" s="36"/>
      <c r="Q193" s="36"/>
      <c r="R193" s="36"/>
      <c r="S193" s="57"/>
      <c r="T193" s="57"/>
      <c r="U193" s="57"/>
      <c r="V193" s="57">
        <f>F193/'#3a Referentie-caos en netto in'!$D$11</f>
        <v>49.32375913200724</v>
      </c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x14ac:dyDescent="0.25">
      <c r="A194" s="61"/>
      <c r="B194" s="60" t="s">
        <v>8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>
        <f t="shared" ref="S194:V194" si="27">SUM(S181:S184)/4</f>
        <v>25.669760397830018</v>
      </c>
      <c r="T194" s="60">
        <f t="shared" si="27"/>
        <v>29.188833996383362</v>
      </c>
      <c r="U194" s="60">
        <f t="shared" si="27"/>
        <v>33.214684448462933</v>
      </c>
      <c r="V194" s="60">
        <f t="shared" si="27"/>
        <v>37.357774321880655</v>
      </c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</row>
    <row r="195" spans="1:35" x14ac:dyDescent="0.25">
      <c r="A195" s="61"/>
      <c r="B195" s="60" t="s">
        <v>9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>
        <f t="shared" ref="S195:V195" si="28">SUM(S185:S188)/4</f>
        <v>29.877142857142861</v>
      </c>
      <c r="T195" s="60">
        <f t="shared" si="28"/>
        <v>33.865174141048826</v>
      </c>
      <c r="U195" s="60">
        <f t="shared" si="28"/>
        <v>38.412929113924051</v>
      </c>
      <c r="V195" s="60">
        <f t="shared" si="28"/>
        <v>41.914984086799279</v>
      </c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</row>
    <row r="196" spans="1:35" x14ac:dyDescent="0.25">
      <c r="A196" s="61"/>
      <c r="B196" s="60" t="s">
        <v>10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>
        <f t="shared" ref="S196:V196" si="29">SUMIF(S189:S193,"&gt;0",S189:S193)/COUNTIF(S189:S193,"&gt;0")</f>
        <v>34.084525316455696</v>
      </c>
      <c r="T196" s="60">
        <f t="shared" si="29"/>
        <v>38.545296202531645</v>
      </c>
      <c r="U196" s="60">
        <f t="shared" si="29"/>
        <v>43.611173779385176</v>
      </c>
      <c r="V196" s="60">
        <f t="shared" si="29"/>
        <v>47.047045207956607</v>
      </c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</row>
    <row r="197" spans="1:35" x14ac:dyDescent="0.25">
      <c r="A197" s="54" t="s">
        <v>87</v>
      </c>
      <c r="B197" s="55"/>
      <c r="C197" s="55"/>
      <c r="D197" s="55"/>
      <c r="E197" s="55"/>
      <c r="F197" s="55"/>
      <c r="G197" s="55"/>
      <c r="H197" s="55"/>
      <c r="I197" s="55"/>
      <c r="J197" s="55">
        <v>8</v>
      </c>
      <c r="K197" s="55"/>
      <c r="L197" s="55">
        <v>10</v>
      </c>
      <c r="M197" s="55">
        <v>11</v>
      </c>
      <c r="N197" s="55">
        <v>12</v>
      </c>
      <c r="O197" s="55">
        <v>13</v>
      </c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>
        <v>8</v>
      </c>
      <c r="AA197" s="55"/>
      <c r="AB197" s="55">
        <v>10</v>
      </c>
      <c r="AC197" s="55">
        <v>11</v>
      </c>
      <c r="AD197" s="55">
        <v>12</v>
      </c>
      <c r="AE197" s="55">
        <v>13</v>
      </c>
      <c r="AF197" s="55"/>
      <c r="AG197" s="55"/>
      <c r="AH197" s="55"/>
      <c r="AI197" s="55"/>
    </row>
    <row r="198" spans="1:35" x14ac:dyDescent="0.25">
      <c r="A198" s="56"/>
      <c r="B198" s="36" t="s">
        <v>88</v>
      </c>
      <c r="C198" s="36"/>
      <c r="D198" s="36"/>
      <c r="E198" s="36"/>
      <c r="F198" s="36"/>
      <c r="G198" s="36"/>
      <c r="H198" s="36"/>
      <c r="I198" s="36"/>
      <c r="J198" s="36">
        <v>3092</v>
      </c>
      <c r="K198" s="36"/>
      <c r="L198" s="36">
        <v>3370</v>
      </c>
      <c r="M198" s="36">
        <v>4234</v>
      </c>
      <c r="N198" s="36">
        <v>5122</v>
      </c>
      <c r="O198" s="36">
        <v>5745</v>
      </c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57">
        <f>J198/'#3a Referentie-caos en netto in'!$D$12</f>
        <v>22.365280289330922</v>
      </c>
      <c r="AA198" s="36"/>
      <c r="AB198" s="57">
        <f>L198/'#3a Referentie-caos en netto in'!$D$12</f>
        <v>24.376130198915011</v>
      </c>
      <c r="AC198" s="57">
        <f>M198/'#3a Referentie-caos en netto in'!$D$12</f>
        <v>30.625678119349004</v>
      </c>
      <c r="AD198" s="57">
        <f>N198/'#3a Referentie-caos en netto in'!$D$12</f>
        <v>37.048824593128387</v>
      </c>
      <c r="AE198" s="57">
        <f>O198/'#3a Referentie-caos en netto in'!$D$12</f>
        <v>41.55515370705244</v>
      </c>
      <c r="AF198" s="36"/>
      <c r="AG198" s="36"/>
      <c r="AH198" s="36"/>
      <c r="AI198" s="36"/>
    </row>
    <row r="199" spans="1:35" x14ac:dyDescent="0.25">
      <c r="A199" s="56"/>
      <c r="B199" s="36" t="s">
        <v>89</v>
      </c>
      <c r="C199" s="36"/>
      <c r="D199" s="36"/>
      <c r="E199" s="36"/>
      <c r="F199" s="36"/>
      <c r="G199" s="36"/>
      <c r="H199" s="36"/>
      <c r="I199" s="36"/>
      <c r="J199" s="36">
        <v>4086</v>
      </c>
      <c r="K199" s="36"/>
      <c r="L199" s="36">
        <v>5020</v>
      </c>
      <c r="M199" s="36">
        <v>5937</v>
      </c>
      <c r="N199" s="36">
        <v>6699</v>
      </c>
      <c r="O199" s="36">
        <v>6998</v>
      </c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57">
        <f>J199/'#3a Referentie-caos en netto in'!$D$12</f>
        <v>29.55515370705244</v>
      </c>
      <c r="AA199" s="36"/>
      <c r="AB199" s="57">
        <f>L199/'#3a Referentie-caos en netto in'!$D$12</f>
        <v>36.311030741410491</v>
      </c>
      <c r="AC199" s="57">
        <f>M199/'#3a Referentie-caos en netto in'!$D$12</f>
        <v>42.943942133815554</v>
      </c>
      <c r="AD199" s="57">
        <f>N199/'#3a Referentie-caos en netto in'!$D$12</f>
        <v>48.455696202531648</v>
      </c>
      <c r="AE199" s="57">
        <f>O199/'#3a Referentie-caos en netto in'!$D$12</f>
        <v>50.618444846292945</v>
      </c>
      <c r="AF199" s="36"/>
      <c r="AG199" s="36"/>
      <c r="AH199" s="36"/>
      <c r="AI199" s="36"/>
    </row>
    <row r="200" spans="1:35" x14ac:dyDescent="0.25">
      <c r="A200" s="58"/>
      <c r="B200" s="59" t="s">
        <v>8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>
        <f t="shared" ref="S200:AG200" si="30">S$198+((S$199-S$198)*0.25)</f>
        <v>0</v>
      </c>
      <c r="T200" s="59">
        <f t="shared" si="30"/>
        <v>0</v>
      </c>
      <c r="U200" s="59">
        <f t="shared" si="30"/>
        <v>0</v>
      </c>
      <c r="V200" s="59">
        <f t="shared" si="30"/>
        <v>0</v>
      </c>
      <c r="W200" s="59">
        <f t="shared" si="30"/>
        <v>0</v>
      </c>
      <c r="X200" s="59">
        <f t="shared" si="30"/>
        <v>0</v>
      </c>
      <c r="Y200" s="59">
        <f t="shared" si="30"/>
        <v>0</v>
      </c>
      <c r="Z200" s="60">
        <f t="shared" si="30"/>
        <v>24.162748643761301</v>
      </c>
      <c r="AA200" s="59">
        <f t="shared" si="30"/>
        <v>0</v>
      </c>
      <c r="AB200" s="60">
        <f t="shared" si="30"/>
        <v>27.359855334538882</v>
      </c>
      <c r="AC200" s="60">
        <f t="shared" si="30"/>
        <v>33.705244122965638</v>
      </c>
      <c r="AD200" s="60">
        <f t="shared" si="30"/>
        <v>39.900542495479201</v>
      </c>
      <c r="AE200" s="60">
        <f t="shared" si="30"/>
        <v>43.820976491862567</v>
      </c>
      <c r="AF200" s="59">
        <f t="shared" si="30"/>
        <v>0</v>
      </c>
      <c r="AG200" s="59">
        <f t="shared" si="30"/>
        <v>0</v>
      </c>
      <c r="AH200" s="59"/>
      <c r="AI200" s="59"/>
    </row>
    <row r="201" spans="1:35" x14ac:dyDescent="0.25">
      <c r="A201" s="58"/>
      <c r="B201" s="59" t="s">
        <v>9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>
        <f t="shared" ref="S201:AG201" si="31">S$198+((S$199-S$198)*0.5)</f>
        <v>0</v>
      </c>
      <c r="T201" s="59">
        <f t="shared" si="31"/>
        <v>0</v>
      </c>
      <c r="U201" s="59">
        <f t="shared" si="31"/>
        <v>0</v>
      </c>
      <c r="V201" s="59">
        <f t="shared" si="31"/>
        <v>0</v>
      </c>
      <c r="W201" s="59">
        <f t="shared" si="31"/>
        <v>0</v>
      </c>
      <c r="X201" s="59">
        <f t="shared" si="31"/>
        <v>0</v>
      </c>
      <c r="Y201" s="59">
        <f t="shared" si="31"/>
        <v>0</v>
      </c>
      <c r="Z201" s="60">
        <f t="shared" si="31"/>
        <v>25.960216998191683</v>
      </c>
      <c r="AA201" s="59">
        <f t="shared" si="31"/>
        <v>0</v>
      </c>
      <c r="AB201" s="60">
        <f t="shared" si="31"/>
        <v>30.343580470162749</v>
      </c>
      <c r="AC201" s="60">
        <f t="shared" si="31"/>
        <v>36.784810126582279</v>
      </c>
      <c r="AD201" s="60">
        <f t="shared" si="31"/>
        <v>42.752260397830014</v>
      </c>
      <c r="AE201" s="60">
        <f t="shared" si="31"/>
        <v>46.086799276672693</v>
      </c>
      <c r="AF201" s="59">
        <f t="shared" si="31"/>
        <v>0</v>
      </c>
      <c r="AG201" s="59">
        <f t="shared" si="31"/>
        <v>0</v>
      </c>
      <c r="AH201" s="59"/>
      <c r="AI201" s="59"/>
    </row>
    <row r="202" spans="1:35" x14ac:dyDescent="0.25">
      <c r="A202" s="58"/>
      <c r="B202" s="59" t="s">
        <v>10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>
        <f t="shared" ref="S202:AG202" si="32">S$198+((S$199-S$198)*0.75)</f>
        <v>0</v>
      </c>
      <c r="T202" s="59">
        <f t="shared" si="32"/>
        <v>0</v>
      </c>
      <c r="U202" s="59">
        <f t="shared" si="32"/>
        <v>0</v>
      </c>
      <c r="V202" s="59">
        <f t="shared" si="32"/>
        <v>0</v>
      </c>
      <c r="W202" s="59">
        <f t="shared" si="32"/>
        <v>0</v>
      </c>
      <c r="X202" s="59">
        <f t="shared" si="32"/>
        <v>0</v>
      </c>
      <c r="Y202" s="59">
        <f t="shared" si="32"/>
        <v>0</v>
      </c>
      <c r="Z202" s="60">
        <f t="shared" si="32"/>
        <v>27.757685352622062</v>
      </c>
      <c r="AA202" s="59">
        <f t="shared" si="32"/>
        <v>0</v>
      </c>
      <c r="AB202" s="60">
        <f t="shared" si="32"/>
        <v>33.32730560578662</v>
      </c>
      <c r="AC202" s="60">
        <f t="shared" si="32"/>
        <v>39.86437613019892</v>
      </c>
      <c r="AD202" s="60">
        <f t="shared" si="32"/>
        <v>45.603978300180835</v>
      </c>
      <c r="AE202" s="60">
        <f t="shared" si="32"/>
        <v>48.352622061482819</v>
      </c>
      <c r="AF202" s="59">
        <f t="shared" si="32"/>
        <v>0</v>
      </c>
      <c r="AG202" s="59">
        <f t="shared" si="32"/>
        <v>0</v>
      </c>
      <c r="AH202" s="59"/>
      <c r="AI202" s="59"/>
    </row>
    <row r="203" spans="1:35" x14ac:dyDescent="0.25">
      <c r="A203" s="54" t="s">
        <v>90</v>
      </c>
      <c r="B203" s="55"/>
      <c r="C203" s="55"/>
      <c r="D203" s="55"/>
      <c r="E203" s="55"/>
      <c r="F203" s="55"/>
      <c r="G203" s="55"/>
      <c r="H203" s="55">
        <v>6</v>
      </c>
      <c r="I203" s="55"/>
      <c r="J203" s="55">
        <v>8</v>
      </c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>
        <v>6</v>
      </c>
      <c r="Y203" s="55"/>
      <c r="Z203" s="55">
        <v>8</v>
      </c>
      <c r="AA203" s="55"/>
      <c r="AB203" s="55"/>
      <c r="AC203" s="55"/>
      <c r="AD203" s="55"/>
      <c r="AE203" s="55"/>
      <c r="AF203" s="55"/>
      <c r="AG203" s="55"/>
      <c r="AH203" s="55"/>
      <c r="AI203" s="55"/>
    </row>
    <row r="204" spans="1:35" x14ac:dyDescent="0.25">
      <c r="A204" s="56"/>
      <c r="B204" s="36" t="s">
        <v>91</v>
      </c>
      <c r="C204" s="36"/>
      <c r="D204" s="36"/>
      <c r="E204" s="36"/>
      <c r="F204" s="36"/>
      <c r="G204" s="36"/>
      <c r="H204" s="36">
        <v>2563</v>
      </c>
      <c r="I204" s="36"/>
      <c r="J204" s="36">
        <v>3035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57">
        <f>H204/'#3a Referentie-caos en netto in'!$D$13</f>
        <v>18.474291206150891</v>
      </c>
      <c r="Y204" s="36"/>
      <c r="Z204" s="57">
        <f>J204/'#3a Referentie-caos en netto in'!$D$13</f>
        <v>21.876501681883713</v>
      </c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x14ac:dyDescent="0.25">
      <c r="A205" s="56"/>
      <c r="B205" s="36">
        <v>0</v>
      </c>
      <c r="C205" s="36"/>
      <c r="D205" s="36"/>
      <c r="E205" s="36"/>
      <c r="F205" s="36"/>
      <c r="G205" s="36"/>
      <c r="H205" s="36">
        <v>2615</v>
      </c>
      <c r="I205" s="36"/>
      <c r="J205" s="36">
        <v>3091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57">
        <f>H205/'#3a Referentie-caos en netto in'!$D$13</f>
        <v>18.849111004324847</v>
      </c>
      <c r="Y205" s="36"/>
      <c r="Z205" s="57">
        <f>J205/'#3a Referentie-caos en netto in'!$D$13</f>
        <v>22.280153772224892</v>
      </c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x14ac:dyDescent="0.25">
      <c r="A206" s="56"/>
      <c r="B206" s="36">
        <v>1</v>
      </c>
      <c r="C206" s="36"/>
      <c r="D206" s="36"/>
      <c r="E206" s="36"/>
      <c r="F206" s="36"/>
      <c r="G206" s="36"/>
      <c r="H206" s="36">
        <v>2688</v>
      </c>
      <c r="I206" s="36"/>
      <c r="J206" s="36">
        <v>3152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57">
        <f>H206/'#3a Referentie-caos en netto in'!$D$13</f>
        <v>19.375300336376743</v>
      </c>
      <c r="Y206" s="36"/>
      <c r="Z206" s="57">
        <f>J206/'#3a Referentie-caos en netto in'!$D$13</f>
        <v>22.719846227775111</v>
      </c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x14ac:dyDescent="0.25">
      <c r="A207" s="56"/>
      <c r="B207" s="36">
        <v>2</v>
      </c>
      <c r="C207" s="36"/>
      <c r="D207" s="36"/>
      <c r="E207" s="36"/>
      <c r="F207" s="36"/>
      <c r="G207" s="36"/>
      <c r="H207" s="36">
        <v>2776</v>
      </c>
      <c r="I207" s="36"/>
      <c r="J207" s="36">
        <v>3222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57">
        <f>H207/'#3a Referentie-caos en netto in'!$D$13</f>
        <v>20.009610764055743</v>
      </c>
      <c r="Y207" s="36"/>
      <c r="Z207" s="57">
        <f>J207/'#3a Referentie-caos en netto in'!$D$13</f>
        <v>23.22441134070159</v>
      </c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x14ac:dyDescent="0.25">
      <c r="A208" s="56"/>
      <c r="B208" s="36">
        <v>3</v>
      </c>
      <c r="C208" s="36"/>
      <c r="D208" s="36"/>
      <c r="E208" s="36"/>
      <c r="F208" s="36"/>
      <c r="G208" s="36"/>
      <c r="H208" s="36">
        <v>2853</v>
      </c>
      <c r="I208" s="36"/>
      <c r="J208" s="36">
        <v>3284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57">
        <f>H208/'#3a Referentie-caos en netto in'!$D$13</f>
        <v>20.56463238827487</v>
      </c>
      <c r="Y208" s="36"/>
      <c r="Z208" s="57">
        <f>J208/'#3a Referentie-caos en netto in'!$D$13</f>
        <v>23.671311869293611</v>
      </c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x14ac:dyDescent="0.25">
      <c r="A209" s="56"/>
      <c r="B209" s="36">
        <v>4</v>
      </c>
      <c r="C209" s="36"/>
      <c r="D209" s="36"/>
      <c r="E209" s="36"/>
      <c r="F209" s="36"/>
      <c r="G209" s="36"/>
      <c r="H209" s="36">
        <v>2939</v>
      </c>
      <c r="I209" s="36"/>
      <c r="J209" s="36">
        <v>3408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57">
        <f>H209/'#3a Referentie-caos en netto in'!$D$13</f>
        <v>21.184526669870255</v>
      </c>
      <c r="Y209" s="36"/>
      <c r="Z209" s="57">
        <f>J209/'#3a Referentie-caos en netto in'!$D$13</f>
        <v>24.565112926477656</v>
      </c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x14ac:dyDescent="0.25">
      <c r="A210" s="56"/>
      <c r="B210" s="36">
        <v>5</v>
      </c>
      <c r="C210" s="36"/>
      <c r="D210" s="36"/>
      <c r="E210" s="36"/>
      <c r="F210" s="36"/>
      <c r="G210" s="36"/>
      <c r="H210" s="36">
        <v>3013</v>
      </c>
      <c r="I210" s="36"/>
      <c r="J210" s="36">
        <v>3489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57">
        <f>H210/'#3a Referentie-caos en netto in'!$D$13</f>
        <v>21.71792407496396</v>
      </c>
      <c r="Y210" s="36"/>
      <c r="Z210" s="57">
        <f>J210/'#3a Referentie-caos en netto in'!$D$13</f>
        <v>25.148966842864009</v>
      </c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x14ac:dyDescent="0.25">
      <c r="A211" s="56"/>
      <c r="B211" s="36">
        <v>6</v>
      </c>
      <c r="C211" s="36"/>
      <c r="D211" s="36"/>
      <c r="E211" s="36"/>
      <c r="F211" s="36"/>
      <c r="G211" s="36"/>
      <c r="H211" s="36">
        <v>3091</v>
      </c>
      <c r="I211" s="36"/>
      <c r="J211" s="36">
        <v>3577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57">
        <f>H211/'#3a Referentie-caos en netto in'!$D$13</f>
        <v>22.280153772224892</v>
      </c>
      <c r="Y211" s="36"/>
      <c r="Z211" s="57">
        <f>J211/'#3a Referentie-caos en netto in'!$D$13</f>
        <v>25.78327727054301</v>
      </c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x14ac:dyDescent="0.25">
      <c r="A212" s="56"/>
      <c r="B212" s="36">
        <v>7</v>
      </c>
      <c r="C212" s="36"/>
      <c r="D212" s="36"/>
      <c r="E212" s="36"/>
      <c r="F212" s="36"/>
      <c r="G212" s="36"/>
      <c r="H212" s="36">
        <v>3152</v>
      </c>
      <c r="I212" s="36"/>
      <c r="J212" s="36">
        <v>3668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57">
        <f>H212/'#3a Referentie-caos en netto in'!$D$13</f>
        <v>22.719846227775111</v>
      </c>
      <c r="Y212" s="36"/>
      <c r="Z212" s="57">
        <f>J212/'#3a Referentie-caos en netto in'!$D$13</f>
        <v>26.439211917347432</v>
      </c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x14ac:dyDescent="0.25">
      <c r="A213" s="56"/>
      <c r="B213" s="36">
        <v>8</v>
      </c>
      <c r="C213" s="36"/>
      <c r="D213" s="36"/>
      <c r="E213" s="36"/>
      <c r="F213" s="36"/>
      <c r="G213" s="36"/>
      <c r="H213" s="36">
        <v>3222</v>
      </c>
      <c r="I213" s="36"/>
      <c r="J213" s="36">
        <v>3745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57">
        <f>H213/'#3a Referentie-caos en netto in'!$D$13</f>
        <v>23.22441134070159</v>
      </c>
      <c r="Y213" s="36"/>
      <c r="Z213" s="57">
        <f>J213/'#3a Referentie-caos en netto in'!$D$13</f>
        <v>26.994233541566558</v>
      </c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x14ac:dyDescent="0.25">
      <c r="A214" s="56"/>
      <c r="B214" s="36">
        <v>9</v>
      </c>
      <c r="C214" s="36"/>
      <c r="D214" s="36"/>
      <c r="E214" s="36"/>
      <c r="F214" s="36"/>
      <c r="G214" s="36"/>
      <c r="H214" s="36">
        <v>3284</v>
      </c>
      <c r="I214" s="36"/>
      <c r="J214" s="36">
        <v>3828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57">
        <f>H214/'#3a Referentie-caos en netto in'!$D$13</f>
        <v>23.671311869293611</v>
      </c>
      <c r="Y214" s="36"/>
      <c r="Z214" s="57">
        <f>J214/'#3a Referentie-caos en netto in'!$D$13</f>
        <v>27.592503604036523</v>
      </c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x14ac:dyDescent="0.25">
      <c r="A215" s="56"/>
      <c r="B215" s="36">
        <v>10</v>
      </c>
      <c r="C215" s="36"/>
      <c r="D215" s="36"/>
      <c r="E215" s="36"/>
      <c r="F215" s="36"/>
      <c r="G215" s="36"/>
      <c r="H215" s="36">
        <v>3408</v>
      </c>
      <c r="I215" s="36"/>
      <c r="J215" s="36">
        <v>3909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57">
        <f>H215/'#3a Referentie-caos en netto in'!$D$13</f>
        <v>24.565112926477656</v>
      </c>
      <c r="Y215" s="36"/>
      <c r="Z215" s="57">
        <f>J215/'#3a Referentie-caos en netto in'!$D$13</f>
        <v>28.176357520422876</v>
      </c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x14ac:dyDescent="0.25">
      <c r="A216" s="56"/>
      <c r="B216" s="36">
        <v>11</v>
      </c>
      <c r="C216" s="36"/>
      <c r="D216" s="36"/>
      <c r="E216" s="36"/>
      <c r="F216" s="36"/>
      <c r="G216" s="36"/>
      <c r="H216" s="36">
        <v>3489</v>
      </c>
      <c r="I216" s="36"/>
      <c r="J216" s="36">
        <v>4041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57">
        <f>H216/'#3a Referentie-caos en netto in'!$D$13</f>
        <v>25.148966842864009</v>
      </c>
      <c r="Y216" s="36"/>
      <c r="Z216" s="57">
        <f>J216/'#3a Referentie-caos en netto in'!$D$13</f>
        <v>29.127823161941379</v>
      </c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x14ac:dyDescent="0.25">
      <c r="A217" s="56"/>
      <c r="B217" s="36">
        <v>12</v>
      </c>
      <c r="C217" s="36"/>
      <c r="D217" s="36"/>
      <c r="E217" s="36"/>
      <c r="F217" s="36"/>
      <c r="G217" s="36"/>
      <c r="H217" s="36">
        <v>3577</v>
      </c>
      <c r="I217" s="36"/>
      <c r="J217" s="36">
        <v>4182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57">
        <f>H217/'#3a Referentie-caos en netto in'!$D$13</f>
        <v>25.78327727054301</v>
      </c>
      <c r="Y217" s="36"/>
      <c r="Z217" s="57">
        <f>J217/'#3a Referentie-caos en netto in'!$D$13</f>
        <v>30.144161460836138</v>
      </c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x14ac:dyDescent="0.25">
      <c r="A218" s="56"/>
      <c r="B218" s="36">
        <v>13</v>
      </c>
      <c r="C218" s="36"/>
      <c r="D218" s="36"/>
      <c r="E218" s="36"/>
      <c r="F218" s="36"/>
      <c r="G218" s="36"/>
      <c r="H218" s="36">
        <v>3668</v>
      </c>
      <c r="I218" s="36"/>
      <c r="J218" s="36">
        <v>4323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57">
        <f>H218/'#3a Referentie-caos en netto in'!$D$13</f>
        <v>26.439211917347432</v>
      </c>
      <c r="Y218" s="36"/>
      <c r="Z218" s="57">
        <f>J218/'#3a Referentie-caos en netto in'!$D$13</f>
        <v>31.1604997597309</v>
      </c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x14ac:dyDescent="0.25">
      <c r="A219" s="56"/>
      <c r="B219" s="36" t="s">
        <v>92</v>
      </c>
      <c r="C219" s="36"/>
      <c r="D219" s="36"/>
      <c r="E219" s="36"/>
      <c r="F219" s="36"/>
      <c r="G219" s="36"/>
      <c r="H219" s="36">
        <v>3745</v>
      </c>
      <c r="I219" s="36"/>
      <c r="J219" s="36">
        <v>4464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57">
        <f>H219/'#3a Referentie-caos en netto in'!$D$13</f>
        <v>26.994233541566558</v>
      </c>
      <c r="Y219" s="36"/>
      <c r="Z219" s="57">
        <f>J219/'#3a Referentie-caos en netto in'!$D$13</f>
        <v>32.176838058625663</v>
      </c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x14ac:dyDescent="0.25">
      <c r="A220" s="56"/>
      <c r="B220" s="36" t="s">
        <v>93</v>
      </c>
      <c r="C220" s="36"/>
      <c r="D220" s="36"/>
      <c r="E220" s="36"/>
      <c r="F220" s="36"/>
      <c r="G220" s="36"/>
      <c r="H220" s="36">
        <v>3828</v>
      </c>
      <c r="I220" s="36"/>
      <c r="J220" s="36">
        <v>4607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57">
        <f>H220/'#3a Referentie-caos en netto in'!$D$13</f>
        <v>27.592503604036523</v>
      </c>
      <c r="Y220" s="36"/>
      <c r="Z220" s="57">
        <f>J220/'#3a Referentie-caos en netto in'!$D$13</f>
        <v>33.20759250360404</v>
      </c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x14ac:dyDescent="0.25">
      <c r="A221" s="61"/>
      <c r="B221" s="60" t="s">
        <v>8</v>
      </c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>
        <f t="shared" ref="S221:AG221" si="33">SUM(S204:S207)/4</f>
        <v>0</v>
      </c>
      <c r="T221" s="60">
        <f t="shared" si="33"/>
        <v>0</v>
      </c>
      <c r="U221" s="60">
        <f t="shared" si="33"/>
        <v>0</v>
      </c>
      <c r="V221" s="60">
        <f t="shared" si="33"/>
        <v>0</v>
      </c>
      <c r="W221" s="60">
        <f t="shared" si="33"/>
        <v>0</v>
      </c>
      <c r="X221" s="60">
        <f t="shared" si="33"/>
        <v>19.177078327727052</v>
      </c>
      <c r="Y221" s="60">
        <f t="shared" si="33"/>
        <v>0</v>
      </c>
      <c r="Z221" s="60">
        <f t="shared" si="33"/>
        <v>22.525228255646326</v>
      </c>
      <c r="AA221" s="60">
        <f t="shared" si="33"/>
        <v>0</v>
      </c>
      <c r="AB221" s="60">
        <f t="shared" si="33"/>
        <v>0</v>
      </c>
      <c r="AC221" s="60">
        <f t="shared" si="33"/>
        <v>0</v>
      </c>
      <c r="AD221" s="60">
        <f t="shared" si="33"/>
        <v>0</v>
      </c>
      <c r="AE221" s="60">
        <f t="shared" si="33"/>
        <v>0</v>
      </c>
      <c r="AF221" s="60">
        <f t="shared" si="33"/>
        <v>0</v>
      </c>
      <c r="AG221" s="60">
        <f t="shared" si="33"/>
        <v>0</v>
      </c>
      <c r="AH221" s="60"/>
      <c r="AI221" s="60"/>
    </row>
    <row r="222" spans="1:35" x14ac:dyDescent="0.25">
      <c r="A222" s="61"/>
      <c r="B222" s="60" t="s">
        <v>9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>
        <f t="shared" ref="S222:AG222" si="34">SUM(S208:S211)/4</f>
        <v>0</v>
      </c>
      <c r="T222" s="60">
        <f t="shared" si="34"/>
        <v>0</v>
      </c>
      <c r="U222" s="60">
        <f t="shared" si="34"/>
        <v>0</v>
      </c>
      <c r="V222" s="60">
        <f t="shared" si="34"/>
        <v>0</v>
      </c>
      <c r="W222" s="60">
        <f t="shared" si="34"/>
        <v>0</v>
      </c>
      <c r="X222" s="60">
        <f t="shared" si="34"/>
        <v>21.436809226333494</v>
      </c>
      <c r="Y222" s="60">
        <f t="shared" si="34"/>
        <v>0</v>
      </c>
      <c r="Z222" s="60">
        <f t="shared" si="34"/>
        <v>24.792167227294573</v>
      </c>
      <c r="AA222" s="60">
        <f t="shared" si="34"/>
        <v>0</v>
      </c>
      <c r="AB222" s="60">
        <f t="shared" si="34"/>
        <v>0</v>
      </c>
      <c r="AC222" s="60">
        <f t="shared" si="34"/>
        <v>0</v>
      </c>
      <c r="AD222" s="60">
        <f t="shared" si="34"/>
        <v>0</v>
      </c>
      <c r="AE222" s="60">
        <f t="shared" si="34"/>
        <v>0</v>
      </c>
      <c r="AF222" s="60">
        <f t="shared" si="34"/>
        <v>0</v>
      </c>
      <c r="AG222" s="60">
        <f t="shared" si="34"/>
        <v>0</v>
      </c>
      <c r="AH222" s="60"/>
      <c r="AI222" s="60"/>
    </row>
    <row r="223" spans="1:35" x14ac:dyDescent="0.25">
      <c r="A223" s="61"/>
      <c r="B223" s="60" t="s">
        <v>10</v>
      </c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 t="e">
        <f t="shared" ref="S223:AG223" si="35">SUMIF(S212:S220,"&gt;0",S212:S220)/COUNTIF(S212:S220,"&gt;0")</f>
        <v>#DIV/0!</v>
      </c>
      <c r="T223" s="60" t="e">
        <f t="shared" si="35"/>
        <v>#DIV/0!</v>
      </c>
      <c r="U223" s="60" t="e">
        <f t="shared" si="35"/>
        <v>#DIV/0!</v>
      </c>
      <c r="V223" s="60" t="e">
        <f t="shared" si="35"/>
        <v>#DIV/0!</v>
      </c>
      <c r="W223" s="60" t="e">
        <f t="shared" si="35"/>
        <v>#DIV/0!</v>
      </c>
      <c r="X223" s="60">
        <f t="shared" si="35"/>
        <v>25.126541726733944</v>
      </c>
      <c r="Y223" s="60" t="e">
        <f t="shared" si="35"/>
        <v>#DIV/0!</v>
      </c>
      <c r="Z223" s="60">
        <f t="shared" si="35"/>
        <v>29.446580169790163</v>
      </c>
      <c r="AA223" s="60" t="e">
        <f t="shared" si="35"/>
        <v>#DIV/0!</v>
      </c>
      <c r="AB223" s="60" t="e">
        <f t="shared" si="35"/>
        <v>#DIV/0!</v>
      </c>
      <c r="AC223" s="60" t="e">
        <f t="shared" si="35"/>
        <v>#DIV/0!</v>
      </c>
      <c r="AD223" s="60" t="e">
        <f t="shared" si="35"/>
        <v>#DIV/0!</v>
      </c>
      <c r="AE223" s="60" t="e">
        <f t="shared" si="35"/>
        <v>#DIV/0!</v>
      </c>
      <c r="AF223" s="60" t="e">
        <f t="shared" si="35"/>
        <v>#DIV/0!</v>
      </c>
      <c r="AG223" s="60" t="e">
        <f t="shared" si="35"/>
        <v>#DIV/0!</v>
      </c>
      <c r="AH223" s="60"/>
      <c r="AI223" s="60"/>
    </row>
    <row r="224" spans="1:35" x14ac:dyDescent="0.25">
      <c r="A224" s="54" t="s">
        <v>94</v>
      </c>
      <c r="B224" s="55"/>
      <c r="C224" s="55"/>
      <c r="D224" s="55"/>
      <c r="E224" s="55"/>
      <c r="F224" s="55"/>
      <c r="G224" s="55"/>
      <c r="H224" s="55">
        <v>6</v>
      </c>
      <c r="I224" s="55">
        <v>7</v>
      </c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>
        <v>6</v>
      </c>
      <c r="Y224" s="55">
        <v>7</v>
      </c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</row>
    <row r="225" spans="1:35" x14ac:dyDescent="0.25">
      <c r="A225" s="56"/>
      <c r="B225" s="36">
        <v>9</v>
      </c>
      <c r="C225" s="36"/>
      <c r="D225" s="36"/>
      <c r="E225" s="36"/>
      <c r="F225" s="36"/>
      <c r="G225" s="36"/>
      <c r="H225" s="36">
        <v>2385</v>
      </c>
      <c r="I225" s="36">
        <v>2693</v>
      </c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57">
        <f>H225/'#3a Referentie-caos en netto in'!$D$14</f>
        <v>16.987179487179485</v>
      </c>
      <c r="Y225" s="57">
        <f>I225/'#3a Referentie-caos en netto in'!$D$14</f>
        <v>19.180911680911681</v>
      </c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x14ac:dyDescent="0.25">
      <c r="A226" s="56"/>
      <c r="B226" s="36">
        <v>10</v>
      </c>
      <c r="C226" s="36"/>
      <c r="D226" s="36"/>
      <c r="E226" s="36"/>
      <c r="F226" s="36"/>
      <c r="G226" s="36"/>
      <c r="H226" s="36">
        <v>2440</v>
      </c>
      <c r="I226" s="36">
        <v>2763</v>
      </c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57">
        <f>H226/'#3a Referentie-caos en netto in'!$D$14</f>
        <v>17.378917378917379</v>
      </c>
      <c r="Y226" s="57">
        <f>I226/'#3a Referentie-caos en netto in'!$D$14</f>
        <v>19.679487179487179</v>
      </c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x14ac:dyDescent="0.25">
      <c r="A227" s="56"/>
      <c r="B227" s="36">
        <v>11</v>
      </c>
      <c r="C227" s="36"/>
      <c r="D227" s="36"/>
      <c r="E227" s="36"/>
      <c r="F227" s="36"/>
      <c r="G227" s="36"/>
      <c r="H227" s="36">
        <v>2502</v>
      </c>
      <c r="I227" s="36">
        <v>2831</v>
      </c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57">
        <f>H227/'#3a Referentie-caos en netto in'!$D$14</f>
        <v>17.820512820512821</v>
      </c>
      <c r="Y227" s="57">
        <f>I227/'#3a Referentie-caos en netto in'!$D$14</f>
        <v>20.163817663817664</v>
      </c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x14ac:dyDescent="0.25">
      <c r="A228" s="56"/>
      <c r="B228" s="36">
        <v>12</v>
      </c>
      <c r="C228" s="36"/>
      <c r="D228" s="36"/>
      <c r="E228" s="36"/>
      <c r="F228" s="36"/>
      <c r="G228" s="36"/>
      <c r="H228" s="36">
        <v>2566</v>
      </c>
      <c r="I228" s="36">
        <v>2899</v>
      </c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57">
        <f>H228/'#3a Referentie-caos en netto in'!$D$14</f>
        <v>18.276353276353277</v>
      </c>
      <c r="Y228" s="57">
        <f>I228/'#3a Referentie-caos en netto in'!$D$14</f>
        <v>20.648148148148149</v>
      </c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x14ac:dyDescent="0.25">
      <c r="A229" s="56"/>
      <c r="B229" s="36">
        <v>13</v>
      </c>
      <c r="C229" s="36"/>
      <c r="D229" s="36"/>
      <c r="E229" s="36"/>
      <c r="F229" s="36"/>
      <c r="G229" s="36"/>
      <c r="H229" s="36">
        <v>2629</v>
      </c>
      <c r="I229" s="36">
        <v>2969</v>
      </c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57">
        <f>H229/'#3a Referentie-caos en netto in'!$D$14</f>
        <v>18.725071225071225</v>
      </c>
      <c r="Y229" s="57">
        <f>I229/'#3a Referentie-caos en netto in'!$D$14</f>
        <v>21.146723646723647</v>
      </c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x14ac:dyDescent="0.25">
      <c r="A230" s="56"/>
      <c r="B230" s="36">
        <v>14</v>
      </c>
      <c r="C230" s="36"/>
      <c r="D230" s="36"/>
      <c r="E230" s="36"/>
      <c r="F230" s="36"/>
      <c r="G230" s="36"/>
      <c r="H230" s="36">
        <v>2693</v>
      </c>
      <c r="I230" s="36">
        <v>3041</v>
      </c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57">
        <f>H230/'#3a Referentie-caos en netto in'!$D$14</f>
        <v>19.180911680911681</v>
      </c>
      <c r="Y230" s="57">
        <f>I230/'#3a Referentie-caos en netto in'!$D$14</f>
        <v>21.659544159544158</v>
      </c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x14ac:dyDescent="0.25">
      <c r="A231" s="56"/>
      <c r="B231" s="36">
        <v>15</v>
      </c>
      <c r="C231" s="36"/>
      <c r="D231" s="36"/>
      <c r="E231" s="36"/>
      <c r="F231" s="36"/>
      <c r="G231" s="36"/>
      <c r="H231" s="36">
        <v>2763</v>
      </c>
      <c r="I231" s="36">
        <v>3117</v>
      </c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57">
        <f>H231/'#3a Referentie-caos en netto in'!$D$14</f>
        <v>19.679487179487179</v>
      </c>
      <c r="Y231" s="57">
        <f>I231/'#3a Referentie-caos en netto in'!$D$14</f>
        <v>22.200854700854698</v>
      </c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x14ac:dyDescent="0.25">
      <c r="A232" s="56"/>
      <c r="B232" s="36">
        <v>16</v>
      </c>
      <c r="C232" s="36"/>
      <c r="D232" s="36"/>
      <c r="E232" s="36"/>
      <c r="F232" s="36"/>
      <c r="G232" s="36"/>
      <c r="H232" s="36">
        <v>2831</v>
      </c>
      <c r="I232" s="36">
        <v>3192</v>
      </c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57">
        <f>H232/'#3a Referentie-caos en netto in'!$D$14</f>
        <v>20.163817663817664</v>
      </c>
      <c r="Y232" s="57">
        <f>I232/'#3a Referentie-caos en netto in'!$D$14</f>
        <v>22.735042735042732</v>
      </c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x14ac:dyDescent="0.25">
      <c r="A233" s="56"/>
      <c r="B233" s="36">
        <v>17</v>
      </c>
      <c r="C233" s="36"/>
      <c r="D233" s="36"/>
      <c r="E233" s="36"/>
      <c r="F233" s="36"/>
      <c r="G233" s="36"/>
      <c r="H233" s="36">
        <v>2899</v>
      </c>
      <c r="I233" s="36">
        <v>3267</v>
      </c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57">
        <f>H233/'#3a Referentie-caos en netto in'!$D$14</f>
        <v>20.648148148148149</v>
      </c>
      <c r="Y233" s="57">
        <f>I233/'#3a Referentie-caos en netto in'!$D$14</f>
        <v>23.26923076923077</v>
      </c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x14ac:dyDescent="0.25">
      <c r="A234" s="56"/>
      <c r="B234" s="36">
        <v>18</v>
      </c>
      <c r="C234" s="36"/>
      <c r="D234" s="36"/>
      <c r="E234" s="36"/>
      <c r="F234" s="36"/>
      <c r="G234" s="36"/>
      <c r="H234" s="36">
        <v>2969</v>
      </c>
      <c r="I234" s="36">
        <v>3354</v>
      </c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57">
        <f>H234/'#3a Referentie-caos en netto in'!$D$14</f>
        <v>21.146723646723647</v>
      </c>
      <c r="Y234" s="57">
        <f>I234/'#3a Referentie-caos en netto in'!$D$14</f>
        <v>23.888888888888889</v>
      </c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x14ac:dyDescent="0.25">
      <c r="A235" s="56"/>
      <c r="B235" s="36">
        <v>19</v>
      </c>
      <c r="C235" s="36"/>
      <c r="D235" s="36"/>
      <c r="E235" s="36"/>
      <c r="F235" s="36"/>
      <c r="G235" s="36"/>
      <c r="H235" s="36">
        <v>3041</v>
      </c>
      <c r="I235" s="36">
        <v>3432</v>
      </c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57">
        <f>H235/'#3a Referentie-caos en netto in'!$D$14</f>
        <v>21.659544159544158</v>
      </c>
      <c r="Y235" s="57">
        <f>I235/'#3a Referentie-caos en netto in'!$D$14</f>
        <v>24.444444444444443</v>
      </c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x14ac:dyDescent="0.25">
      <c r="A236" s="56"/>
      <c r="B236" s="36">
        <v>20</v>
      </c>
      <c r="C236" s="36"/>
      <c r="D236" s="36"/>
      <c r="E236" s="36"/>
      <c r="F236" s="36"/>
      <c r="G236" s="36"/>
      <c r="H236" s="36">
        <v>3117</v>
      </c>
      <c r="I236" s="36">
        <v>3512</v>
      </c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57">
        <f>H236/'#3a Referentie-caos en netto in'!$D$14</f>
        <v>22.200854700854698</v>
      </c>
      <c r="Y236" s="57">
        <f>I236/'#3a Referentie-caos en netto in'!$D$14</f>
        <v>25.014245014245013</v>
      </c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x14ac:dyDescent="0.25">
      <c r="A237" s="56"/>
      <c r="B237" s="36">
        <v>21</v>
      </c>
      <c r="C237" s="36"/>
      <c r="D237" s="36"/>
      <c r="E237" s="36"/>
      <c r="F237" s="36"/>
      <c r="G237" s="36"/>
      <c r="H237" s="36">
        <v>3192</v>
      </c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57">
        <f>H237/'#3a Referentie-caos en netto in'!$D$14</f>
        <v>22.735042735042732</v>
      </c>
      <c r="Y237" s="57">
        <f>I237/'#3a Referentie-caos en netto in'!$D$14</f>
        <v>0</v>
      </c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x14ac:dyDescent="0.25">
      <c r="A238" s="61"/>
      <c r="B238" s="60" t="s">
        <v>8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>
        <f t="shared" ref="S238:AG238" si="36">SUM(S225:S228)/4</f>
        <v>0</v>
      </c>
      <c r="T238" s="60">
        <f t="shared" si="36"/>
        <v>0</v>
      </c>
      <c r="U238" s="60">
        <f t="shared" si="36"/>
        <v>0</v>
      </c>
      <c r="V238" s="60">
        <f t="shared" si="36"/>
        <v>0</v>
      </c>
      <c r="W238" s="60">
        <f t="shared" si="36"/>
        <v>0</v>
      </c>
      <c r="X238" s="60">
        <f t="shared" si="36"/>
        <v>17.61574074074074</v>
      </c>
      <c r="Y238" s="60">
        <f t="shared" si="36"/>
        <v>19.91809116809117</v>
      </c>
      <c r="Z238" s="60">
        <f t="shared" si="36"/>
        <v>0</v>
      </c>
      <c r="AA238" s="60">
        <f t="shared" si="36"/>
        <v>0</v>
      </c>
      <c r="AB238" s="60">
        <f t="shared" si="36"/>
        <v>0</v>
      </c>
      <c r="AC238" s="60">
        <f t="shared" si="36"/>
        <v>0</v>
      </c>
      <c r="AD238" s="60">
        <f t="shared" si="36"/>
        <v>0</v>
      </c>
      <c r="AE238" s="60">
        <f t="shared" si="36"/>
        <v>0</v>
      </c>
      <c r="AF238" s="60">
        <f t="shared" si="36"/>
        <v>0</v>
      </c>
      <c r="AG238" s="60">
        <f t="shared" si="36"/>
        <v>0</v>
      </c>
      <c r="AH238" s="60"/>
      <c r="AI238" s="60"/>
    </row>
    <row r="239" spans="1:35" x14ac:dyDescent="0.25">
      <c r="A239" s="61"/>
      <c r="B239" s="60" t="s">
        <v>9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>
        <f t="shared" ref="S239:AG239" si="37">SUM(S229:S232)/4</f>
        <v>0</v>
      </c>
      <c r="T239" s="60">
        <f t="shared" si="37"/>
        <v>0</v>
      </c>
      <c r="U239" s="60">
        <f t="shared" si="37"/>
        <v>0</v>
      </c>
      <c r="V239" s="60">
        <f t="shared" si="37"/>
        <v>0</v>
      </c>
      <c r="W239" s="60">
        <f t="shared" si="37"/>
        <v>0</v>
      </c>
      <c r="X239" s="60">
        <f t="shared" si="37"/>
        <v>19.43732193732194</v>
      </c>
      <c r="Y239" s="60">
        <f t="shared" si="37"/>
        <v>21.935541310541311</v>
      </c>
      <c r="Z239" s="60">
        <f t="shared" si="37"/>
        <v>0</v>
      </c>
      <c r="AA239" s="60">
        <f t="shared" si="37"/>
        <v>0</v>
      </c>
      <c r="AB239" s="60">
        <f t="shared" si="37"/>
        <v>0</v>
      </c>
      <c r="AC239" s="60">
        <f t="shared" si="37"/>
        <v>0</v>
      </c>
      <c r="AD239" s="60">
        <f t="shared" si="37"/>
        <v>0</v>
      </c>
      <c r="AE239" s="60">
        <f t="shared" si="37"/>
        <v>0</v>
      </c>
      <c r="AF239" s="60">
        <f t="shared" si="37"/>
        <v>0</v>
      </c>
      <c r="AG239" s="60">
        <f t="shared" si="37"/>
        <v>0</v>
      </c>
      <c r="AH239" s="60"/>
      <c r="AI239" s="60"/>
    </row>
    <row r="240" spans="1:35" x14ac:dyDescent="0.25">
      <c r="A240" s="61"/>
      <c r="B240" s="60" t="s">
        <v>10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 t="e">
        <f t="shared" ref="S240:AG240" si="38">SUMIF(S233:S237,"&gt;0",S233:S237)/COUNTIF(S233:S237,"&gt;0")</f>
        <v>#DIV/0!</v>
      </c>
      <c r="T240" s="60" t="e">
        <f t="shared" si="38"/>
        <v>#DIV/0!</v>
      </c>
      <c r="U240" s="60" t="e">
        <f t="shared" si="38"/>
        <v>#DIV/0!</v>
      </c>
      <c r="V240" s="60" t="e">
        <f t="shared" si="38"/>
        <v>#DIV/0!</v>
      </c>
      <c r="W240" s="60" t="e">
        <f t="shared" si="38"/>
        <v>#DIV/0!</v>
      </c>
      <c r="X240" s="60">
        <f t="shared" si="38"/>
        <v>21.678062678062673</v>
      </c>
      <c r="Y240" s="60">
        <f t="shared" si="38"/>
        <v>24.154202279202281</v>
      </c>
      <c r="Z240" s="60" t="e">
        <f t="shared" si="38"/>
        <v>#DIV/0!</v>
      </c>
      <c r="AA240" s="60" t="e">
        <f t="shared" si="38"/>
        <v>#DIV/0!</v>
      </c>
      <c r="AB240" s="60" t="e">
        <f t="shared" si="38"/>
        <v>#DIV/0!</v>
      </c>
      <c r="AC240" s="60" t="e">
        <f t="shared" si="38"/>
        <v>#DIV/0!</v>
      </c>
      <c r="AD240" s="60" t="e">
        <f t="shared" si="38"/>
        <v>#DIV/0!</v>
      </c>
      <c r="AE240" s="60" t="e">
        <f t="shared" si="38"/>
        <v>#DIV/0!</v>
      </c>
      <c r="AF240" s="60" t="e">
        <f t="shared" si="38"/>
        <v>#DIV/0!</v>
      </c>
      <c r="AG240" s="60" t="e">
        <f t="shared" si="38"/>
        <v>#DIV/0!</v>
      </c>
      <c r="AH240" s="60"/>
      <c r="AI240" s="60"/>
    </row>
    <row r="241" spans="1:35" x14ac:dyDescent="0.25">
      <c r="A241" s="54" t="s">
        <v>95</v>
      </c>
      <c r="B241" s="55"/>
      <c r="C241" s="55"/>
      <c r="D241" s="55"/>
      <c r="E241" s="55"/>
      <c r="F241" s="55"/>
      <c r="G241" s="55">
        <v>5</v>
      </c>
      <c r="H241" s="55">
        <v>6</v>
      </c>
      <c r="I241" s="55">
        <v>7</v>
      </c>
      <c r="J241" s="55">
        <v>8</v>
      </c>
      <c r="K241" s="55">
        <v>9</v>
      </c>
      <c r="L241" s="55">
        <v>10</v>
      </c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>
        <v>5</v>
      </c>
      <c r="X241" s="55">
        <v>6</v>
      </c>
      <c r="Y241" s="55">
        <v>7</v>
      </c>
      <c r="Z241" s="55">
        <v>8</v>
      </c>
      <c r="AA241" s="55">
        <v>9</v>
      </c>
      <c r="AB241" s="55">
        <v>10</v>
      </c>
      <c r="AC241" s="55"/>
      <c r="AD241" s="55"/>
      <c r="AE241" s="55"/>
      <c r="AF241" s="55"/>
      <c r="AG241" s="55"/>
      <c r="AH241" s="55"/>
      <c r="AI241" s="55"/>
    </row>
    <row r="242" spans="1:35" x14ac:dyDescent="0.25">
      <c r="A242" s="36"/>
      <c r="B242" s="36">
        <v>0</v>
      </c>
      <c r="C242" s="36"/>
      <c r="D242" s="36"/>
      <c r="E242" s="36"/>
      <c r="F242" s="36"/>
      <c r="G242" s="36">
        <v>2414</v>
      </c>
      <c r="H242" s="36">
        <v>2616</v>
      </c>
      <c r="I242" s="36">
        <v>2694</v>
      </c>
      <c r="J242" s="36">
        <v>2912</v>
      </c>
      <c r="K242" s="36">
        <v>3195</v>
      </c>
      <c r="L242" s="36">
        <v>3557</v>
      </c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57">
        <f>G242/'#3a Referentie-caos en netto in'!$D$15</f>
        <v>18.150375939849624</v>
      </c>
      <c r="X242" s="57">
        <f>H242/'#3a Referentie-caos en netto in'!$D$15</f>
        <v>19.669172932330827</v>
      </c>
      <c r="Y242" s="57">
        <f>I242/'#3a Referentie-caos en netto in'!$D$15</f>
        <v>20.255639097744361</v>
      </c>
      <c r="Z242" s="57">
        <f>J242/'#3a Referentie-caos en netto in'!$D$15</f>
        <v>21.894736842105264</v>
      </c>
      <c r="AA242" s="57">
        <f>K242/'#3a Referentie-caos en netto in'!$D$15</f>
        <v>24.022556390977442</v>
      </c>
      <c r="AB242" s="57">
        <f>L242/'#3a Referentie-caos en netto in'!$D$15</f>
        <v>26.744360902255639</v>
      </c>
      <c r="AC242" s="36"/>
      <c r="AD242" s="36"/>
      <c r="AE242" s="36"/>
      <c r="AF242" s="36"/>
      <c r="AG242" s="36"/>
      <c r="AH242" s="36"/>
      <c r="AI242" s="36"/>
    </row>
    <row r="243" spans="1:35" x14ac:dyDescent="0.25">
      <c r="A243" s="36"/>
      <c r="B243" s="36">
        <v>1</v>
      </c>
      <c r="C243" s="36"/>
      <c r="D243" s="36"/>
      <c r="E243" s="36"/>
      <c r="F243" s="36"/>
      <c r="G243" s="36">
        <v>2471</v>
      </c>
      <c r="H243" s="36">
        <v>2694</v>
      </c>
      <c r="I243" s="36">
        <v>2768</v>
      </c>
      <c r="J243" s="36">
        <v>2984</v>
      </c>
      <c r="K243" s="36">
        <v>3265</v>
      </c>
      <c r="L243" s="36">
        <v>3645</v>
      </c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57">
        <f>G243/'#3a Referentie-caos en netto in'!$D$15</f>
        <v>18.578947368421051</v>
      </c>
      <c r="X243" s="57">
        <f>H243/'#3a Referentie-caos en netto in'!$D$15</f>
        <v>20.255639097744361</v>
      </c>
      <c r="Y243" s="57">
        <f>I243/'#3a Referentie-caos en netto in'!$D$15</f>
        <v>20.81203007518797</v>
      </c>
      <c r="Z243" s="57">
        <f>J243/'#3a Referentie-caos en netto in'!$D$15</f>
        <v>22.436090225563909</v>
      </c>
      <c r="AA243" s="57">
        <f>K243/'#3a Referentie-caos en netto in'!$D$15</f>
        <v>24.548872180451127</v>
      </c>
      <c r="AB243" s="57">
        <f>L243/'#3a Referentie-caos en netto in'!$D$15</f>
        <v>27.406015037593985</v>
      </c>
      <c r="AC243" s="36"/>
      <c r="AD243" s="36"/>
      <c r="AE243" s="36"/>
      <c r="AF243" s="36"/>
      <c r="AG243" s="36"/>
      <c r="AH243" s="36"/>
      <c r="AI243" s="36"/>
    </row>
    <row r="244" spans="1:35" x14ac:dyDescent="0.25">
      <c r="A244" s="36"/>
      <c r="B244" s="36">
        <v>2</v>
      </c>
      <c r="C244" s="36"/>
      <c r="D244" s="36"/>
      <c r="E244" s="36"/>
      <c r="F244" s="36"/>
      <c r="G244" s="36">
        <v>2537</v>
      </c>
      <c r="H244" s="36">
        <v>2768</v>
      </c>
      <c r="I244" s="36">
        <v>2842</v>
      </c>
      <c r="J244" s="36">
        <v>3053</v>
      </c>
      <c r="K244" s="36">
        <v>3333</v>
      </c>
      <c r="L244" s="36">
        <v>3725</v>
      </c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57">
        <f>G244/'#3a Referentie-caos en netto in'!$D$15</f>
        <v>19.075187969924812</v>
      </c>
      <c r="X244" s="57">
        <f>H244/'#3a Referentie-caos en netto in'!$D$15</f>
        <v>20.81203007518797</v>
      </c>
      <c r="Y244" s="57">
        <f>I244/'#3a Referentie-caos en netto in'!$D$15</f>
        <v>21.368421052631579</v>
      </c>
      <c r="Z244" s="57">
        <f>J244/'#3a Referentie-caos en netto in'!$D$15</f>
        <v>22.954887218045112</v>
      </c>
      <c r="AA244" s="57">
        <f>K244/'#3a Referentie-caos en netto in'!$D$15</f>
        <v>25.060150375939848</v>
      </c>
      <c r="AB244" s="57">
        <f>L244/'#3a Referentie-caos en netto in'!$D$15</f>
        <v>28.007518796992482</v>
      </c>
      <c r="AC244" s="36"/>
      <c r="AD244" s="36"/>
      <c r="AE244" s="36"/>
      <c r="AF244" s="36"/>
      <c r="AG244" s="36"/>
      <c r="AH244" s="36"/>
      <c r="AI244" s="36"/>
    </row>
    <row r="245" spans="1:35" x14ac:dyDescent="0.25">
      <c r="A245" s="36"/>
      <c r="B245" s="36">
        <v>3</v>
      </c>
      <c r="C245" s="36"/>
      <c r="D245" s="36"/>
      <c r="E245" s="36"/>
      <c r="F245" s="36"/>
      <c r="G245" s="36">
        <v>2616</v>
      </c>
      <c r="H245" s="36">
        <v>2842</v>
      </c>
      <c r="I245" s="36">
        <v>2912</v>
      </c>
      <c r="J245" s="36">
        <v>3122</v>
      </c>
      <c r="K245" s="36">
        <v>3406</v>
      </c>
      <c r="L245" s="36">
        <v>3795</v>
      </c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57">
        <f>G245/'#3a Referentie-caos en netto in'!$D$15</f>
        <v>19.669172932330827</v>
      </c>
      <c r="X245" s="57">
        <f>H245/'#3a Referentie-caos en netto in'!$D$15</f>
        <v>21.368421052631579</v>
      </c>
      <c r="Y245" s="57">
        <f>I245/'#3a Referentie-caos en netto in'!$D$15</f>
        <v>21.894736842105264</v>
      </c>
      <c r="Z245" s="57">
        <f>J245/'#3a Referentie-caos en netto in'!$D$15</f>
        <v>23.473684210526315</v>
      </c>
      <c r="AA245" s="57">
        <f>K245/'#3a Referentie-caos en netto in'!$D$15</f>
        <v>25.609022556390979</v>
      </c>
      <c r="AB245" s="57">
        <f>L245/'#3a Referentie-caos en netto in'!$D$15</f>
        <v>28.533834586466167</v>
      </c>
      <c r="AC245" s="36"/>
      <c r="AD245" s="36"/>
      <c r="AE245" s="36"/>
      <c r="AF245" s="36"/>
      <c r="AG245" s="36"/>
      <c r="AH245" s="36"/>
      <c r="AI245" s="36"/>
    </row>
    <row r="246" spans="1:35" x14ac:dyDescent="0.25">
      <c r="A246" s="36"/>
      <c r="B246" s="36">
        <v>4</v>
      </c>
      <c r="C246" s="36"/>
      <c r="D246" s="36"/>
      <c r="E246" s="36"/>
      <c r="F246" s="36"/>
      <c r="G246" s="36">
        <v>2694</v>
      </c>
      <c r="H246" s="36">
        <v>2912</v>
      </c>
      <c r="I246" s="36">
        <v>2984</v>
      </c>
      <c r="J246" s="36">
        <v>3195</v>
      </c>
      <c r="K246" s="36">
        <v>3480</v>
      </c>
      <c r="L246" s="36">
        <v>3871</v>
      </c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57">
        <f>G246/'#3a Referentie-caos en netto in'!$D$15</f>
        <v>20.255639097744361</v>
      </c>
      <c r="X246" s="57">
        <f>H246/'#3a Referentie-caos en netto in'!$D$15</f>
        <v>21.894736842105264</v>
      </c>
      <c r="Y246" s="57">
        <f>I246/'#3a Referentie-caos en netto in'!$D$15</f>
        <v>22.436090225563909</v>
      </c>
      <c r="Z246" s="57">
        <f>J246/'#3a Referentie-caos en netto in'!$D$15</f>
        <v>24.022556390977442</v>
      </c>
      <c r="AA246" s="57">
        <f>K246/'#3a Referentie-caos en netto in'!$D$15</f>
        <v>26.165413533834588</v>
      </c>
      <c r="AB246" s="57">
        <f>L246/'#3a Referentie-caos en netto in'!$D$15</f>
        <v>29.105263157894736</v>
      </c>
      <c r="AC246" s="36"/>
      <c r="AD246" s="36"/>
      <c r="AE246" s="36"/>
      <c r="AF246" s="36"/>
      <c r="AG246" s="36"/>
      <c r="AH246" s="36"/>
      <c r="AI246" s="36"/>
    </row>
    <row r="247" spans="1:35" x14ac:dyDescent="0.25">
      <c r="A247" s="36"/>
      <c r="B247" s="36">
        <v>5</v>
      </c>
      <c r="C247" s="36"/>
      <c r="D247" s="36"/>
      <c r="E247" s="36"/>
      <c r="F247" s="36"/>
      <c r="G247" s="36">
        <v>2768</v>
      </c>
      <c r="H247" s="36">
        <v>2984</v>
      </c>
      <c r="I247" s="36">
        <v>3053</v>
      </c>
      <c r="J247" s="36">
        <v>3265</v>
      </c>
      <c r="K247" s="36">
        <v>3557</v>
      </c>
      <c r="L247" s="36">
        <v>3948</v>
      </c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57">
        <f>G247/'#3a Referentie-caos en netto in'!$D$15</f>
        <v>20.81203007518797</v>
      </c>
      <c r="X247" s="57">
        <f>H247/'#3a Referentie-caos en netto in'!$D$15</f>
        <v>22.436090225563909</v>
      </c>
      <c r="Y247" s="57">
        <f>I247/'#3a Referentie-caos en netto in'!$D$15</f>
        <v>22.954887218045112</v>
      </c>
      <c r="Z247" s="57">
        <f>J247/'#3a Referentie-caos en netto in'!$D$15</f>
        <v>24.548872180451127</v>
      </c>
      <c r="AA247" s="57">
        <f>K247/'#3a Referentie-caos en netto in'!$D$15</f>
        <v>26.744360902255639</v>
      </c>
      <c r="AB247" s="57">
        <f>L247/'#3a Referentie-caos en netto in'!$D$15</f>
        <v>29.684210526315791</v>
      </c>
      <c r="AC247" s="36"/>
      <c r="AD247" s="36"/>
      <c r="AE247" s="36"/>
      <c r="AF247" s="36"/>
      <c r="AG247" s="36"/>
      <c r="AH247" s="36"/>
      <c r="AI247" s="36"/>
    </row>
    <row r="248" spans="1:35" x14ac:dyDescent="0.25">
      <c r="A248" s="36"/>
      <c r="B248" s="36">
        <v>6</v>
      </c>
      <c r="C248" s="36"/>
      <c r="D248" s="36"/>
      <c r="E248" s="36"/>
      <c r="F248" s="36"/>
      <c r="G248" s="36">
        <v>2842</v>
      </c>
      <c r="H248" s="36">
        <v>3053</v>
      </c>
      <c r="I248" s="36">
        <v>3122</v>
      </c>
      <c r="J248" s="36">
        <v>3333</v>
      </c>
      <c r="K248" s="36">
        <v>3645</v>
      </c>
      <c r="L248" s="36">
        <v>4021</v>
      </c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57">
        <f>G248/'#3a Referentie-caos en netto in'!$D$15</f>
        <v>21.368421052631579</v>
      </c>
      <c r="X248" s="57">
        <f>H248/'#3a Referentie-caos en netto in'!$D$15</f>
        <v>22.954887218045112</v>
      </c>
      <c r="Y248" s="57">
        <f>I248/'#3a Referentie-caos en netto in'!$D$15</f>
        <v>23.473684210526315</v>
      </c>
      <c r="Z248" s="57">
        <f>J248/'#3a Referentie-caos en netto in'!$D$15</f>
        <v>25.060150375939848</v>
      </c>
      <c r="AA248" s="57">
        <f>K248/'#3a Referentie-caos en netto in'!$D$15</f>
        <v>27.406015037593985</v>
      </c>
      <c r="AB248" s="57">
        <f>L248/'#3a Referentie-caos en netto in'!$D$15</f>
        <v>30.233082706766918</v>
      </c>
      <c r="AC248" s="36"/>
      <c r="AD248" s="36"/>
      <c r="AE248" s="36"/>
      <c r="AF248" s="36"/>
      <c r="AG248" s="36"/>
      <c r="AH248" s="36"/>
      <c r="AI248" s="36"/>
    </row>
    <row r="249" spans="1:35" x14ac:dyDescent="0.25">
      <c r="A249" s="36"/>
      <c r="B249" s="36">
        <v>7</v>
      </c>
      <c r="C249" s="36"/>
      <c r="D249" s="36"/>
      <c r="E249" s="36"/>
      <c r="F249" s="36"/>
      <c r="G249" s="36">
        <v>2912</v>
      </c>
      <c r="H249" s="36">
        <v>3122</v>
      </c>
      <c r="I249" s="36">
        <v>3195</v>
      </c>
      <c r="J249" s="36">
        <v>3406</v>
      </c>
      <c r="K249" s="36">
        <v>3725</v>
      </c>
      <c r="L249" s="36">
        <v>4088</v>
      </c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57">
        <f>G249/'#3a Referentie-caos en netto in'!$D$15</f>
        <v>21.894736842105264</v>
      </c>
      <c r="X249" s="57">
        <f>H249/'#3a Referentie-caos en netto in'!$D$15</f>
        <v>23.473684210526315</v>
      </c>
      <c r="Y249" s="57">
        <f>I249/'#3a Referentie-caos en netto in'!$D$15</f>
        <v>24.022556390977442</v>
      </c>
      <c r="Z249" s="57">
        <f>J249/'#3a Referentie-caos en netto in'!$D$15</f>
        <v>25.609022556390979</v>
      </c>
      <c r="AA249" s="57">
        <f>K249/'#3a Referentie-caos en netto in'!$D$15</f>
        <v>28.007518796992482</v>
      </c>
      <c r="AB249" s="57">
        <f>L249/'#3a Referentie-caos en netto in'!$D$15</f>
        <v>30.736842105263158</v>
      </c>
      <c r="AC249" s="36"/>
      <c r="AD249" s="36"/>
      <c r="AE249" s="36"/>
      <c r="AF249" s="36"/>
      <c r="AG249" s="36"/>
      <c r="AH249" s="36"/>
      <c r="AI249" s="36"/>
    </row>
    <row r="250" spans="1:35" x14ac:dyDescent="0.25">
      <c r="A250" s="36"/>
      <c r="B250" s="36">
        <v>8</v>
      </c>
      <c r="C250" s="36"/>
      <c r="D250" s="36"/>
      <c r="E250" s="36"/>
      <c r="F250" s="36"/>
      <c r="G250" s="36">
        <v>2984</v>
      </c>
      <c r="H250" s="36">
        <v>3195</v>
      </c>
      <c r="I250" s="36">
        <v>3265</v>
      </c>
      <c r="J250" s="36">
        <v>3480</v>
      </c>
      <c r="K250" s="36">
        <v>3795</v>
      </c>
      <c r="L250" s="36">
        <v>4155</v>
      </c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57">
        <f>G250/'#3a Referentie-caos en netto in'!$D$15</f>
        <v>22.436090225563909</v>
      </c>
      <c r="X250" s="57">
        <f>H250/'#3a Referentie-caos en netto in'!$D$15</f>
        <v>24.022556390977442</v>
      </c>
      <c r="Y250" s="57">
        <f>I250/'#3a Referentie-caos en netto in'!$D$15</f>
        <v>24.548872180451127</v>
      </c>
      <c r="Z250" s="57">
        <f>J250/'#3a Referentie-caos en netto in'!$D$15</f>
        <v>26.165413533834588</v>
      </c>
      <c r="AA250" s="57">
        <f>K250/'#3a Referentie-caos en netto in'!$D$15</f>
        <v>28.533834586466167</v>
      </c>
      <c r="AB250" s="57">
        <f>L250/'#3a Referentie-caos en netto in'!$D$15</f>
        <v>31.2406015037594</v>
      </c>
      <c r="AC250" s="36"/>
      <c r="AD250" s="36"/>
      <c r="AE250" s="36"/>
      <c r="AF250" s="36"/>
      <c r="AG250" s="36"/>
      <c r="AH250" s="36"/>
      <c r="AI250" s="36"/>
    </row>
    <row r="251" spans="1:35" x14ac:dyDescent="0.25">
      <c r="A251" s="36"/>
      <c r="B251" s="36">
        <v>9</v>
      </c>
      <c r="C251" s="36"/>
      <c r="D251" s="36"/>
      <c r="E251" s="36"/>
      <c r="F251" s="36"/>
      <c r="G251" s="36">
        <v>3053</v>
      </c>
      <c r="H251" s="36">
        <v>3265</v>
      </c>
      <c r="I251" s="36">
        <v>3333</v>
      </c>
      <c r="J251" s="36">
        <v>3557</v>
      </c>
      <c r="K251" s="36">
        <v>3871</v>
      </c>
      <c r="L251" s="36">
        <v>4223</v>
      </c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57">
        <f>G251/'#3a Referentie-caos en netto in'!$D$15</f>
        <v>22.954887218045112</v>
      </c>
      <c r="X251" s="57">
        <f>H251/'#3a Referentie-caos en netto in'!$D$15</f>
        <v>24.548872180451127</v>
      </c>
      <c r="Y251" s="57">
        <f>I251/'#3a Referentie-caos en netto in'!$D$15</f>
        <v>25.060150375939848</v>
      </c>
      <c r="Z251" s="57">
        <f>J251/'#3a Referentie-caos en netto in'!$D$15</f>
        <v>26.744360902255639</v>
      </c>
      <c r="AA251" s="57">
        <f>K251/'#3a Referentie-caos en netto in'!$D$15</f>
        <v>29.105263157894736</v>
      </c>
      <c r="AB251" s="57">
        <f>L251/'#3a Referentie-caos en netto in'!$D$15</f>
        <v>31.751879699248121</v>
      </c>
      <c r="AC251" s="36"/>
      <c r="AD251" s="36"/>
      <c r="AE251" s="36"/>
      <c r="AF251" s="36"/>
      <c r="AG251" s="36"/>
      <c r="AH251" s="36"/>
      <c r="AI251" s="36"/>
    </row>
    <row r="252" spans="1:35" x14ac:dyDescent="0.25">
      <c r="A252" s="36"/>
      <c r="B252" s="36">
        <v>10</v>
      </c>
      <c r="C252" s="36"/>
      <c r="D252" s="36"/>
      <c r="E252" s="36"/>
      <c r="F252" s="36"/>
      <c r="G252" s="36">
        <v>3122</v>
      </c>
      <c r="H252" s="36">
        <v>3333</v>
      </c>
      <c r="I252" s="36">
        <v>3406</v>
      </c>
      <c r="J252" s="36">
        <v>3645</v>
      </c>
      <c r="K252" s="36">
        <v>3948</v>
      </c>
      <c r="L252" s="36">
        <v>4292</v>
      </c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57">
        <f>G252/'#3a Referentie-caos en netto in'!$D$15</f>
        <v>23.473684210526315</v>
      </c>
      <c r="X252" s="57">
        <f>H252/'#3a Referentie-caos en netto in'!$D$15</f>
        <v>25.060150375939848</v>
      </c>
      <c r="Y252" s="57">
        <f>I252/'#3a Referentie-caos en netto in'!$D$15</f>
        <v>25.609022556390979</v>
      </c>
      <c r="Z252" s="57">
        <f>J252/'#3a Referentie-caos en netto in'!$D$15</f>
        <v>27.406015037593985</v>
      </c>
      <c r="AA252" s="57">
        <f>K252/'#3a Referentie-caos en netto in'!$D$15</f>
        <v>29.684210526315791</v>
      </c>
      <c r="AB252" s="57">
        <f>L252/'#3a Referentie-caos en netto in'!$D$15</f>
        <v>32.270676691729321</v>
      </c>
      <c r="AC252" s="36"/>
      <c r="AD252" s="36"/>
      <c r="AE252" s="36"/>
      <c r="AF252" s="36"/>
      <c r="AG252" s="36"/>
      <c r="AH252" s="36"/>
      <c r="AI252" s="36"/>
    </row>
    <row r="253" spans="1:35" x14ac:dyDescent="0.25">
      <c r="A253" s="36"/>
      <c r="B253" s="36">
        <v>11</v>
      </c>
      <c r="C253" s="36"/>
      <c r="D253" s="36"/>
      <c r="E253" s="36"/>
      <c r="F253" s="36"/>
      <c r="G253" s="36"/>
      <c r="H253" s="36">
        <v>3406</v>
      </c>
      <c r="I253" s="36">
        <v>3480</v>
      </c>
      <c r="J253" s="36">
        <v>3725</v>
      </c>
      <c r="K253" s="36">
        <v>4021</v>
      </c>
      <c r="L253" s="36">
        <v>4368</v>
      </c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57"/>
      <c r="X253" s="57">
        <f>H253/'#3a Referentie-caos en netto in'!$D$15</f>
        <v>25.609022556390979</v>
      </c>
      <c r="Y253" s="57">
        <f>I253/'#3a Referentie-caos en netto in'!$D$15</f>
        <v>26.165413533834588</v>
      </c>
      <c r="Z253" s="57">
        <f>J253/'#3a Referentie-caos en netto in'!$D$15</f>
        <v>28.007518796992482</v>
      </c>
      <c r="AA253" s="57">
        <f>K253/'#3a Referentie-caos en netto in'!$D$15</f>
        <v>30.233082706766918</v>
      </c>
      <c r="AB253" s="57">
        <f>L253/'#3a Referentie-caos en netto in'!$D$15</f>
        <v>32.842105263157897</v>
      </c>
      <c r="AC253" s="36"/>
      <c r="AD253" s="36"/>
      <c r="AE253" s="36"/>
      <c r="AF253" s="36"/>
      <c r="AG253" s="36"/>
      <c r="AH253" s="36"/>
      <c r="AI253" s="36"/>
    </row>
    <row r="254" spans="1:35" x14ac:dyDescent="0.25">
      <c r="A254" s="36"/>
      <c r="B254" s="36">
        <v>12</v>
      </c>
      <c r="C254" s="36"/>
      <c r="D254" s="36"/>
      <c r="E254" s="36"/>
      <c r="F254" s="36"/>
      <c r="G254" s="36"/>
      <c r="H254" s="36"/>
      <c r="I254" s="36">
        <v>3557</v>
      </c>
      <c r="J254" s="36">
        <v>3795</v>
      </c>
      <c r="K254" s="36">
        <v>4088</v>
      </c>
      <c r="L254" s="36">
        <v>4443</v>
      </c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57"/>
      <c r="X254" s="57"/>
      <c r="Y254" s="57">
        <f>I254/'#3a Referentie-caos en netto in'!$D$15</f>
        <v>26.744360902255639</v>
      </c>
      <c r="Z254" s="57">
        <f>J254/'#3a Referentie-caos en netto in'!$D$15</f>
        <v>28.533834586466167</v>
      </c>
      <c r="AA254" s="57">
        <f>K254/'#3a Referentie-caos en netto in'!$D$15</f>
        <v>30.736842105263158</v>
      </c>
      <c r="AB254" s="57">
        <f>L254/'#3a Referentie-caos en netto in'!$D$15</f>
        <v>33.406015037593988</v>
      </c>
      <c r="AC254" s="36"/>
      <c r="AD254" s="36"/>
      <c r="AE254" s="36"/>
      <c r="AF254" s="36"/>
      <c r="AG254" s="36"/>
      <c r="AH254" s="36"/>
      <c r="AI254" s="36"/>
    </row>
    <row r="255" spans="1:35" x14ac:dyDescent="0.25">
      <c r="A255" s="36"/>
      <c r="B255" s="36">
        <v>13</v>
      </c>
      <c r="C255" s="36"/>
      <c r="D255" s="36"/>
      <c r="E255" s="36"/>
      <c r="F255" s="36"/>
      <c r="G255" s="36"/>
      <c r="H255" s="36"/>
      <c r="I255" s="36">
        <v>3645</v>
      </c>
      <c r="J255" s="36">
        <v>3871</v>
      </c>
      <c r="K255" s="36">
        <v>4155</v>
      </c>
      <c r="L255" s="36">
        <v>4512</v>
      </c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57"/>
      <c r="X255" s="57"/>
      <c r="Y255" s="57">
        <f>I255/'#3a Referentie-caos en netto in'!$D$15</f>
        <v>27.406015037593985</v>
      </c>
      <c r="Z255" s="57">
        <f>J255/'#3a Referentie-caos en netto in'!$D$15</f>
        <v>29.105263157894736</v>
      </c>
      <c r="AA255" s="57">
        <f>K255/'#3a Referentie-caos en netto in'!$D$15</f>
        <v>31.2406015037594</v>
      </c>
      <c r="AB255" s="57">
        <f>L255/'#3a Referentie-caos en netto in'!$D$15</f>
        <v>33.924812030075188</v>
      </c>
      <c r="AC255" s="36"/>
      <c r="AD255" s="36"/>
      <c r="AE255" s="36"/>
      <c r="AF255" s="36"/>
      <c r="AG255" s="36"/>
      <c r="AH255" s="36"/>
      <c r="AI255" s="36"/>
    </row>
    <row r="256" spans="1:35" x14ac:dyDescent="0.25">
      <c r="A256" s="36"/>
      <c r="B256" s="36">
        <v>14</v>
      </c>
      <c r="C256" s="36"/>
      <c r="D256" s="36"/>
      <c r="E256" s="36"/>
      <c r="F256" s="36"/>
      <c r="G256" s="36"/>
      <c r="H256" s="36"/>
      <c r="I256" s="36">
        <v>3725</v>
      </c>
      <c r="J256" s="36">
        <v>3948</v>
      </c>
      <c r="K256" s="36">
        <v>4223</v>
      </c>
      <c r="L256" s="36">
        <v>4578</v>
      </c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57"/>
      <c r="X256" s="57"/>
      <c r="Y256" s="57">
        <f>I256/'#3a Referentie-caos en netto in'!$D$15</f>
        <v>28.007518796992482</v>
      </c>
      <c r="Z256" s="57">
        <f>J256/'#3a Referentie-caos en netto in'!$D$15</f>
        <v>29.684210526315791</v>
      </c>
      <c r="AA256" s="57">
        <f>K256/'#3a Referentie-caos en netto in'!$D$15</f>
        <v>31.751879699248121</v>
      </c>
      <c r="AB256" s="57">
        <f>L256/'#3a Referentie-caos en netto in'!$D$15</f>
        <v>34.421052631578945</v>
      </c>
      <c r="AC256" s="36"/>
      <c r="AD256" s="36"/>
      <c r="AE256" s="36"/>
      <c r="AF256" s="36"/>
      <c r="AG256" s="36"/>
      <c r="AH256" s="36"/>
      <c r="AI256" s="36"/>
    </row>
    <row r="257" spans="1:35" x14ac:dyDescent="0.25">
      <c r="A257" s="36"/>
      <c r="B257" s="36">
        <v>15</v>
      </c>
      <c r="C257" s="36"/>
      <c r="D257" s="36"/>
      <c r="E257" s="36"/>
      <c r="F257" s="36"/>
      <c r="G257" s="36"/>
      <c r="H257" s="36"/>
      <c r="I257" s="36">
        <v>3795</v>
      </c>
      <c r="J257" s="36">
        <v>4021</v>
      </c>
      <c r="K257" s="36">
        <v>4292</v>
      </c>
      <c r="L257" s="36">
        <v>4642</v>
      </c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57"/>
      <c r="X257" s="57"/>
      <c r="Y257" s="57">
        <f>I257/'#3a Referentie-caos en netto in'!$D$15</f>
        <v>28.533834586466167</v>
      </c>
      <c r="Z257" s="57">
        <f>J257/'#3a Referentie-caos en netto in'!$D$15</f>
        <v>30.233082706766918</v>
      </c>
      <c r="AA257" s="57">
        <f>K257/'#3a Referentie-caos en netto in'!$D$15</f>
        <v>32.270676691729321</v>
      </c>
      <c r="AB257" s="57">
        <f>L257/'#3a Referentie-caos en netto in'!$D$15</f>
        <v>34.902255639097746</v>
      </c>
      <c r="AC257" s="36"/>
      <c r="AD257" s="36"/>
      <c r="AE257" s="36"/>
      <c r="AF257" s="36"/>
      <c r="AG257" s="36"/>
      <c r="AH257" s="36"/>
      <c r="AI257" s="36"/>
    </row>
    <row r="258" spans="1:35" x14ac:dyDescent="0.25">
      <c r="A258" s="36"/>
      <c r="B258" s="36" t="s">
        <v>92</v>
      </c>
      <c r="C258" s="36"/>
      <c r="D258" s="36"/>
      <c r="E258" s="36"/>
      <c r="F258" s="36"/>
      <c r="G258" s="36">
        <v>3265</v>
      </c>
      <c r="H258" s="36">
        <v>3557</v>
      </c>
      <c r="I258" s="36">
        <v>3948</v>
      </c>
      <c r="J258" s="36">
        <v>4223</v>
      </c>
      <c r="K258" s="36">
        <v>4443</v>
      </c>
      <c r="L258" s="36">
        <v>4779</v>
      </c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57">
        <f>G258/'#3a Referentie-caos en netto in'!$D$15</f>
        <v>24.548872180451127</v>
      </c>
      <c r="X258" s="57">
        <f>H258/'#3a Referentie-caos en netto in'!$D$15</f>
        <v>26.744360902255639</v>
      </c>
      <c r="Y258" s="57">
        <f>I258/'#3a Referentie-caos en netto in'!$D$15</f>
        <v>29.684210526315791</v>
      </c>
      <c r="Z258" s="57">
        <f>J258/'#3a Referentie-caos en netto in'!$D$15</f>
        <v>31.751879699248121</v>
      </c>
      <c r="AA258" s="57">
        <f>K258/'#3a Referentie-caos en netto in'!$D$15</f>
        <v>33.406015037593988</v>
      </c>
      <c r="AB258" s="57">
        <f>L258/'#3a Referentie-caos en netto in'!$D$15</f>
        <v>35.932330827067666</v>
      </c>
      <c r="AC258" s="36"/>
      <c r="AD258" s="36"/>
      <c r="AE258" s="36"/>
      <c r="AF258" s="36"/>
      <c r="AG258" s="36"/>
      <c r="AH258" s="36"/>
      <c r="AI258" s="36"/>
    </row>
    <row r="259" spans="1:35" x14ac:dyDescent="0.25">
      <c r="A259" s="36"/>
      <c r="B259" s="36" t="s">
        <v>93</v>
      </c>
      <c r="C259" s="36"/>
      <c r="D259" s="36"/>
      <c r="E259" s="36"/>
      <c r="F259" s="36"/>
      <c r="G259" s="36"/>
      <c r="H259" s="36">
        <v>3725</v>
      </c>
      <c r="I259" s="36">
        <v>4088</v>
      </c>
      <c r="J259" s="36">
        <v>4443</v>
      </c>
      <c r="K259" s="36">
        <v>4578</v>
      </c>
      <c r="L259" s="36">
        <v>4921</v>
      </c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57"/>
      <c r="X259" s="57">
        <f>H259/'#3a Referentie-caos en netto in'!$D$15</f>
        <v>28.007518796992482</v>
      </c>
      <c r="Y259" s="57">
        <f>I259/'#3a Referentie-caos en netto in'!$D$15</f>
        <v>30.736842105263158</v>
      </c>
      <c r="Z259" s="57">
        <f>J259/'#3a Referentie-caos en netto in'!$D$15</f>
        <v>33.406015037593988</v>
      </c>
      <c r="AA259" s="57">
        <f>K259/'#3a Referentie-caos en netto in'!$D$15</f>
        <v>34.421052631578945</v>
      </c>
      <c r="AB259" s="57">
        <f>L259/'#3a Referentie-caos en netto in'!$D$15</f>
        <v>37</v>
      </c>
      <c r="AC259" s="36"/>
      <c r="AD259" s="36"/>
      <c r="AE259" s="36"/>
      <c r="AF259" s="36"/>
      <c r="AG259" s="36"/>
      <c r="AH259" s="36"/>
      <c r="AI259" s="36"/>
    </row>
    <row r="260" spans="1:35" x14ac:dyDescent="0.25">
      <c r="A260" s="36"/>
      <c r="B260" s="36" t="s">
        <v>96</v>
      </c>
      <c r="C260" s="36"/>
      <c r="D260" s="36"/>
      <c r="E260" s="36"/>
      <c r="F260" s="36"/>
      <c r="G260" s="36"/>
      <c r="H260" s="36"/>
      <c r="I260" s="36"/>
      <c r="J260" s="36">
        <v>4578</v>
      </c>
      <c r="K260" s="36">
        <v>4713</v>
      </c>
      <c r="L260" s="36">
        <v>5072</v>
      </c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57"/>
      <c r="X260" s="57"/>
      <c r="Y260" s="57"/>
      <c r="Z260" s="57">
        <f>J260/'#3a Referentie-caos en netto in'!$D$15</f>
        <v>34.421052631578945</v>
      </c>
      <c r="AA260" s="57">
        <f>K260/'#3a Referentie-caos en netto in'!$D$15</f>
        <v>35.436090225563909</v>
      </c>
      <c r="AB260" s="57">
        <f>L260/'#3a Referentie-caos en netto in'!$D$15</f>
        <v>38.13533834586466</v>
      </c>
      <c r="AC260" s="36"/>
      <c r="AD260" s="36"/>
      <c r="AE260" s="36"/>
      <c r="AF260" s="36"/>
      <c r="AG260" s="36"/>
      <c r="AH260" s="36"/>
      <c r="AI260" s="36"/>
    </row>
    <row r="261" spans="1:35" x14ac:dyDescent="0.25">
      <c r="A261" s="61"/>
      <c r="B261" s="60" t="s">
        <v>8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>
        <f t="shared" ref="S261:AG261" si="39">SUM(S242:S245)/4</f>
        <v>0</v>
      </c>
      <c r="T261" s="60">
        <f t="shared" si="39"/>
        <v>0</v>
      </c>
      <c r="U261" s="60">
        <f t="shared" si="39"/>
        <v>0</v>
      </c>
      <c r="V261" s="60">
        <f t="shared" si="39"/>
        <v>0</v>
      </c>
      <c r="W261" s="60">
        <f t="shared" si="39"/>
        <v>18.868421052631579</v>
      </c>
      <c r="X261" s="60">
        <f t="shared" si="39"/>
        <v>20.526315789473685</v>
      </c>
      <c r="Y261" s="60">
        <f t="shared" si="39"/>
        <v>21.082706766917291</v>
      </c>
      <c r="Z261" s="60">
        <f t="shared" si="39"/>
        <v>22.689849624060152</v>
      </c>
      <c r="AA261" s="60">
        <f t="shared" si="39"/>
        <v>24.810150375939848</v>
      </c>
      <c r="AB261" s="60">
        <f t="shared" si="39"/>
        <v>27.67293233082707</v>
      </c>
      <c r="AC261" s="60">
        <f t="shared" si="39"/>
        <v>0</v>
      </c>
      <c r="AD261" s="60">
        <f t="shared" si="39"/>
        <v>0</v>
      </c>
      <c r="AE261" s="60">
        <f t="shared" si="39"/>
        <v>0</v>
      </c>
      <c r="AF261" s="60">
        <f t="shared" si="39"/>
        <v>0</v>
      </c>
      <c r="AG261" s="60">
        <f t="shared" si="39"/>
        <v>0</v>
      </c>
      <c r="AH261" s="60"/>
      <c r="AI261" s="60"/>
    </row>
    <row r="262" spans="1:35" x14ac:dyDescent="0.25">
      <c r="A262" s="61"/>
      <c r="B262" s="60" t="s">
        <v>9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>
        <f t="shared" ref="S262:AG262" si="40">SUM(S246:S249)/4</f>
        <v>0</v>
      </c>
      <c r="T262" s="60">
        <f t="shared" si="40"/>
        <v>0</v>
      </c>
      <c r="U262" s="60">
        <f t="shared" si="40"/>
        <v>0</v>
      </c>
      <c r="V262" s="60">
        <f t="shared" si="40"/>
        <v>0</v>
      </c>
      <c r="W262" s="60">
        <f t="shared" si="40"/>
        <v>21.082706766917291</v>
      </c>
      <c r="X262" s="60">
        <f t="shared" si="40"/>
        <v>22.689849624060152</v>
      </c>
      <c r="Y262" s="60">
        <f t="shared" si="40"/>
        <v>23.221804511278194</v>
      </c>
      <c r="Z262" s="60">
        <f t="shared" si="40"/>
        <v>24.810150375939848</v>
      </c>
      <c r="AA262" s="60">
        <f t="shared" si="40"/>
        <v>27.080827067669176</v>
      </c>
      <c r="AB262" s="60">
        <f t="shared" si="40"/>
        <v>29.939849624060152</v>
      </c>
      <c r="AC262" s="60">
        <f t="shared" si="40"/>
        <v>0</v>
      </c>
      <c r="AD262" s="60">
        <f t="shared" si="40"/>
        <v>0</v>
      </c>
      <c r="AE262" s="60">
        <f t="shared" si="40"/>
        <v>0</v>
      </c>
      <c r="AF262" s="60">
        <f t="shared" si="40"/>
        <v>0</v>
      </c>
      <c r="AG262" s="60">
        <f t="shared" si="40"/>
        <v>0</v>
      </c>
      <c r="AH262" s="60"/>
      <c r="AI262" s="60"/>
    </row>
    <row r="263" spans="1:35" x14ac:dyDescent="0.25">
      <c r="A263" s="61"/>
      <c r="B263" s="60" t="s">
        <v>10</v>
      </c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 t="e">
        <f t="shared" ref="S263:AG263" si="41">SUMIF(S250:S260,"&gt;0",S250:S260)/COUNTIF(S250:S260,"&gt;0")</f>
        <v>#DIV/0!</v>
      </c>
      <c r="T263" s="60" t="e">
        <f t="shared" si="41"/>
        <v>#DIV/0!</v>
      </c>
      <c r="U263" s="60" t="e">
        <f t="shared" si="41"/>
        <v>#DIV/0!</v>
      </c>
      <c r="V263" s="60" t="e">
        <f t="shared" si="41"/>
        <v>#DIV/0!</v>
      </c>
      <c r="W263" s="60">
        <f t="shared" si="41"/>
        <v>23.353383458646615</v>
      </c>
      <c r="X263" s="60">
        <f t="shared" si="41"/>
        <v>25.665413533834585</v>
      </c>
      <c r="Y263" s="60">
        <f t="shared" si="41"/>
        <v>27.249624060150374</v>
      </c>
      <c r="Z263" s="60">
        <f t="shared" si="41"/>
        <v>29.587149692412854</v>
      </c>
      <c r="AA263" s="60">
        <f t="shared" si="41"/>
        <v>31.529049897470951</v>
      </c>
      <c r="AB263" s="60">
        <f t="shared" si="41"/>
        <v>34.166097060833913</v>
      </c>
      <c r="AC263" s="60" t="e">
        <f t="shared" si="41"/>
        <v>#DIV/0!</v>
      </c>
      <c r="AD263" s="60" t="e">
        <f t="shared" si="41"/>
        <v>#DIV/0!</v>
      </c>
      <c r="AE263" s="60" t="e">
        <f t="shared" si="41"/>
        <v>#DIV/0!</v>
      </c>
      <c r="AF263" s="60" t="e">
        <f t="shared" si="41"/>
        <v>#DIV/0!</v>
      </c>
      <c r="AG263" s="60" t="e">
        <f t="shared" si="41"/>
        <v>#DIV/0!</v>
      </c>
      <c r="AH263" s="60"/>
      <c r="AI263" s="60"/>
    </row>
    <row r="264" spans="1:35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35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:35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:35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:35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:35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:35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:35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:35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:35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:35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:35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:35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:35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:35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:35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:35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:35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:35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:35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:35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:35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:35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:35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:35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:35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:35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:35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:35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:35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:35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:35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:35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:35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:35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:35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:35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:35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:35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:35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:35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:35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:35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:35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:35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:35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:35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:35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:35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:35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:35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:35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:35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:35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:35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:35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:35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:35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:35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:35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:35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:35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:35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:35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:35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:35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:35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:35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:35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:35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:35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:35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:35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:35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:35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:35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:35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:35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:35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:35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:35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:35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</row>
    <row r="413" spans="1:35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</row>
    <row r="414" spans="1:35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</row>
    <row r="415" spans="1:35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</row>
    <row r="416" spans="1:35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</row>
    <row r="417" spans="1:35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</row>
    <row r="418" spans="1:35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</row>
    <row r="419" spans="1:35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</row>
    <row r="420" spans="1:35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</row>
    <row r="421" spans="1:35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</row>
    <row r="422" spans="1:35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</row>
    <row r="423" spans="1:35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</row>
    <row r="424" spans="1:3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</row>
    <row r="425" spans="1:35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</row>
    <row r="426" spans="1:35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</row>
    <row r="427" spans="1:35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</row>
    <row r="428" spans="1:35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</row>
    <row r="429" spans="1:35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</row>
    <row r="430" spans="1:35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</row>
    <row r="431" spans="1:35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1:35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</row>
    <row r="433" spans="1:35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</row>
    <row r="434" spans="1:35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</row>
    <row r="435" spans="1:35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</row>
    <row r="436" spans="1:35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</row>
    <row r="437" spans="1:35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</row>
    <row r="438" spans="1:35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</row>
    <row r="439" spans="1:35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</row>
    <row r="440" spans="1:35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</row>
    <row r="441" spans="1:35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</row>
    <row r="442" spans="1:35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</row>
    <row r="443" spans="1:35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</row>
    <row r="444" spans="1:35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</row>
    <row r="445" spans="1:35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</row>
    <row r="446" spans="1:35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</row>
    <row r="447" spans="1:35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</row>
    <row r="448" spans="1:35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</row>
    <row r="449" spans="1:35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</row>
    <row r="450" spans="1:35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</row>
    <row r="451" spans="1:35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</row>
    <row r="452" spans="1:35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</row>
    <row r="453" spans="1:35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</row>
    <row r="454" spans="1:35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</row>
    <row r="455" spans="1:35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</row>
    <row r="456" spans="1:35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</row>
    <row r="457" spans="1:35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</row>
    <row r="458" spans="1:3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</row>
    <row r="459" spans="1:35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</row>
    <row r="460" spans="1:35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</row>
    <row r="461" spans="1:35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</row>
    <row r="462" spans="1:35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</row>
    <row r="463" spans="1:35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</row>
    <row r="464" spans="1:35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</row>
    <row r="465" spans="1:35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</row>
    <row r="466" spans="1:35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</row>
    <row r="467" spans="1:35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</row>
    <row r="468" spans="1:35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</row>
    <row r="469" spans="1:35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</row>
    <row r="470" spans="1:35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</row>
    <row r="471" spans="1:35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</row>
    <row r="472" spans="1:35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</row>
    <row r="473" spans="1:35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</row>
    <row r="474" spans="1:35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</row>
    <row r="475" spans="1:35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</row>
    <row r="476" spans="1:35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</row>
    <row r="477" spans="1:35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</row>
    <row r="478" spans="1:35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</row>
    <row r="479" spans="1:35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</row>
    <row r="480" spans="1:35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</row>
    <row r="481" spans="1:35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</row>
    <row r="482" spans="1:35" x14ac:dyDescent="0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</row>
    <row r="483" spans="1:35" x14ac:dyDescent="0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</row>
    <row r="484" spans="1:35" x14ac:dyDescent="0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</row>
    <row r="485" spans="1:35" x14ac:dyDescent="0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</row>
    <row r="486" spans="1:35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</row>
    <row r="487" spans="1:35" x14ac:dyDescent="0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</row>
    <row r="488" spans="1:35" x14ac:dyDescent="0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</row>
    <row r="489" spans="1:35" x14ac:dyDescent="0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</row>
    <row r="490" spans="1:35" x14ac:dyDescent="0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</row>
    <row r="491" spans="1:35" x14ac:dyDescent="0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</row>
    <row r="492" spans="1:3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</row>
    <row r="493" spans="1:35" x14ac:dyDescent="0.2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</row>
    <row r="494" spans="1:35" x14ac:dyDescent="0.2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</row>
    <row r="495" spans="1:35" x14ac:dyDescent="0.2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</row>
    <row r="496" spans="1:35" x14ac:dyDescent="0.2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</row>
    <row r="497" spans="1:35" x14ac:dyDescent="0.2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</row>
    <row r="498" spans="1:35" x14ac:dyDescent="0.2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</row>
    <row r="499" spans="1:35" x14ac:dyDescent="0.2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</row>
    <row r="500" spans="1:35" x14ac:dyDescent="0.2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</row>
    <row r="501" spans="1:35" x14ac:dyDescent="0.2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</row>
    <row r="502" spans="1:35" x14ac:dyDescent="0.2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</row>
    <row r="503" spans="1:35" x14ac:dyDescent="0.2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</row>
    <row r="504" spans="1:35" x14ac:dyDescent="0.2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</row>
    <row r="505" spans="1:35" x14ac:dyDescent="0.2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</row>
    <row r="506" spans="1:35" x14ac:dyDescent="0.2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</row>
    <row r="507" spans="1:35" x14ac:dyDescent="0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</row>
    <row r="508" spans="1:35" x14ac:dyDescent="0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</row>
    <row r="509" spans="1:35" x14ac:dyDescent="0.2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</row>
    <row r="510" spans="1:35" x14ac:dyDescent="0.2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</row>
    <row r="511" spans="1:35" x14ac:dyDescent="0.2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</row>
    <row r="512" spans="1:35" x14ac:dyDescent="0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</row>
    <row r="513" spans="1:35" x14ac:dyDescent="0.2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</row>
    <row r="514" spans="1:35" x14ac:dyDescent="0.2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</row>
    <row r="515" spans="1:35" x14ac:dyDescent="0.2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</row>
    <row r="516" spans="1:35" x14ac:dyDescent="0.2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</row>
    <row r="517" spans="1:35" x14ac:dyDescent="0.2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</row>
    <row r="518" spans="1:35" x14ac:dyDescent="0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</row>
    <row r="519" spans="1:35" x14ac:dyDescent="0.2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</row>
    <row r="520" spans="1:35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</row>
    <row r="521" spans="1:35" x14ac:dyDescent="0.2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</row>
    <row r="522" spans="1:35" x14ac:dyDescent="0.2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</row>
    <row r="523" spans="1:35" x14ac:dyDescent="0.2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</row>
    <row r="524" spans="1:35" x14ac:dyDescent="0.2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</row>
    <row r="525" spans="1:35" x14ac:dyDescent="0.2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</row>
    <row r="526" spans="1:3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</row>
    <row r="527" spans="1:35" x14ac:dyDescent="0.2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</row>
    <row r="528" spans="1:3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</row>
    <row r="529" spans="1:35" x14ac:dyDescent="0.2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</row>
    <row r="530" spans="1:3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</row>
    <row r="531" spans="1:35" x14ac:dyDescent="0.2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</row>
    <row r="532" spans="1:35" x14ac:dyDescent="0.2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</row>
    <row r="533" spans="1:35" x14ac:dyDescent="0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</row>
    <row r="534" spans="1:3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</row>
    <row r="535" spans="1:35" x14ac:dyDescent="0.2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</row>
    <row r="536" spans="1:3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</row>
    <row r="537" spans="1:35" x14ac:dyDescent="0.2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</row>
    <row r="538" spans="1:35" x14ac:dyDescent="0.2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</row>
    <row r="539" spans="1:3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</row>
    <row r="540" spans="1:35" x14ac:dyDescent="0.2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</row>
    <row r="541" spans="1:35" x14ac:dyDescent="0.2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</row>
    <row r="542" spans="1:35" x14ac:dyDescent="0.2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</row>
    <row r="543" spans="1:35" x14ac:dyDescent="0.2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</row>
    <row r="544" spans="1:35" x14ac:dyDescent="0.2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</row>
    <row r="545" spans="1:35" x14ac:dyDescent="0.2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</row>
    <row r="546" spans="1:35" x14ac:dyDescent="0.2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</row>
    <row r="547" spans="1:35" x14ac:dyDescent="0.2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</row>
    <row r="548" spans="1:35" x14ac:dyDescent="0.2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</row>
    <row r="549" spans="1:35" x14ac:dyDescent="0.2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</row>
    <row r="550" spans="1:35" x14ac:dyDescent="0.2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</row>
    <row r="551" spans="1:35" x14ac:dyDescent="0.2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</row>
    <row r="552" spans="1:35" x14ac:dyDescent="0.2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</row>
    <row r="553" spans="1:35" x14ac:dyDescent="0.2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</row>
    <row r="554" spans="1:35" x14ac:dyDescent="0.2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</row>
    <row r="555" spans="1:35" x14ac:dyDescent="0.2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</row>
    <row r="556" spans="1:35" x14ac:dyDescent="0.2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</row>
    <row r="557" spans="1:35" x14ac:dyDescent="0.2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</row>
    <row r="558" spans="1:35" x14ac:dyDescent="0.2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</row>
    <row r="559" spans="1:35" x14ac:dyDescent="0.2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</row>
    <row r="560" spans="1:35" x14ac:dyDescent="0.2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</row>
    <row r="561" spans="1:35" x14ac:dyDescent="0.2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</row>
    <row r="562" spans="1:35" x14ac:dyDescent="0.2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</row>
    <row r="563" spans="1:35" x14ac:dyDescent="0.2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</row>
    <row r="564" spans="1:35" x14ac:dyDescent="0.2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</row>
    <row r="565" spans="1:35" x14ac:dyDescent="0.2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</row>
    <row r="566" spans="1:35" x14ac:dyDescent="0.2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</row>
    <row r="567" spans="1:35" x14ac:dyDescent="0.2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</row>
    <row r="568" spans="1:35" x14ac:dyDescent="0.2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</row>
    <row r="569" spans="1:35" x14ac:dyDescent="0.2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</row>
    <row r="570" spans="1:35" x14ac:dyDescent="0.2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</row>
    <row r="571" spans="1:35" x14ac:dyDescent="0.2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</row>
    <row r="572" spans="1:35" x14ac:dyDescent="0.2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</row>
    <row r="573" spans="1:35" x14ac:dyDescent="0.2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</row>
    <row r="574" spans="1:35" x14ac:dyDescent="0.2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</row>
    <row r="575" spans="1:3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</row>
    <row r="576" spans="1:35" x14ac:dyDescent="0.2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</row>
    <row r="577" spans="1:35" x14ac:dyDescent="0.2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</row>
    <row r="578" spans="1:35" x14ac:dyDescent="0.2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</row>
    <row r="579" spans="1:35" x14ac:dyDescent="0.2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</row>
    <row r="580" spans="1:35" x14ac:dyDescent="0.2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</row>
    <row r="581" spans="1:35" x14ac:dyDescent="0.2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</row>
    <row r="582" spans="1:35" x14ac:dyDescent="0.2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</row>
    <row r="583" spans="1:35" x14ac:dyDescent="0.2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</row>
    <row r="584" spans="1:35" x14ac:dyDescent="0.2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</row>
    <row r="585" spans="1:35" x14ac:dyDescent="0.2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</row>
    <row r="586" spans="1:35" x14ac:dyDescent="0.2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</row>
    <row r="587" spans="1:35" x14ac:dyDescent="0.2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</row>
    <row r="588" spans="1:35" x14ac:dyDescent="0.2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</row>
    <row r="589" spans="1:35" x14ac:dyDescent="0.2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</row>
    <row r="590" spans="1:35" x14ac:dyDescent="0.2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</row>
    <row r="591" spans="1:35" x14ac:dyDescent="0.2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</row>
    <row r="592" spans="1:35" x14ac:dyDescent="0.2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</row>
    <row r="593" spans="1:35" x14ac:dyDescent="0.2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</row>
    <row r="594" spans="1:35" x14ac:dyDescent="0.2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</row>
    <row r="595" spans="1:35" x14ac:dyDescent="0.2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</row>
    <row r="596" spans="1:35" x14ac:dyDescent="0.2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</row>
    <row r="597" spans="1:35" x14ac:dyDescent="0.2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</row>
    <row r="598" spans="1:35" x14ac:dyDescent="0.2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</row>
    <row r="599" spans="1:35" x14ac:dyDescent="0.2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</row>
    <row r="600" spans="1:35" x14ac:dyDescent="0.2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</row>
    <row r="601" spans="1:35" x14ac:dyDescent="0.2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</row>
    <row r="602" spans="1:35" x14ac:dyDescent="0.2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</row>
    <row r="603" spans="1:35" x14ac:dyDescent="0.2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</row>
    <row r="604" spans="1:35" x14ac:dyDescent="0.2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</row>
    <row r="605" spans="1:35" x14ac:dyDescent="0.2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</row>
    <row r="606" spans="1:35" x14ac:dyDescent="0.2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</row>
    <row r="607" spans="1:35" x14ac:dyDescent="0.2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</row>
    <row r="608" spans="1:35" x14ac:dyDescent="0.2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</row>
    <row r="609" spans="1:3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</row>
    <row r="610" spans="1:35" x14ac:dyDescent="0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</row>
    <row r="611" spans="1:35" x14ac:dyDescent="0.2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</row>
    <row r="612" spans="1:35" x14ac:dyDescent="0.2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</row>
    <row r="613" spans="1:35" x14ac:dyDescent="0.2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</row>
    <row r="614" spans="1:35" x14ac:dyDescent="0.2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</row>
    <row r="615" spans="1:35" x14ac:dyDescent="0.2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</row>
    <row r="616" spans="1:35" x14ac:dyDescent="0.2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</row>
    <row r="617" spans="1:35" x14ac:dyDescent="0.2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</row>
    <row r="618" spans="1:35" x14ac:dyDescent="0.2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</row>
    <row r="619" spans="1:35" x14ac:dyDescent="0.2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</row>
    <row r="620" spans="1:35" x14ac:dyDescent="0.2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</row>
    <row r="621" spans="1:35" x14ac:dyDescent="0.2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</row>
    <row r="622" spans="1:35" x14ac:dyDescent="0.2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</row>
    <row r="623" spans="1:35" x14ac:dyDescent="0.2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</row>
    <row r="624" spans="1:35" x14ac:dyDescent="0.2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</row>
    <row r="625" spans="1:35" x14ac:dyDescent="0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</row>
    <row r="626" spans="1:35" x14ac:dyDescent="0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</row>
    <row r="627" spans="1:35" x14ac:dyDescent="0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</row>
    <row r="628" spans="1:35" x14ac:dyDescent="0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</row>
    <row r="629" spans="1:35" x14ac:dyDescent="0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</row>
    <row r="630" spans="1:35" x14ac:dyDescent="0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</row>
    <row r="631" spans="1:35" x14ac:dyDescent="0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</row>
    <row r="632" spans="1:35" x14ac:dyDescent="0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</row>
    <row r="633" spans="1:35" x14ac:dyDescent="0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</row>
    <row r="634" spans="1:35" x14ac:dyDescent="0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</row>
    <row r="635" spans="1:35" x14ac:dyDescent="0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</row>
    <row r="636" spans="1:35" x14ac:dyDescent="0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</row>
    <row r="637" spans="1:35" x14ac:dyDescent="0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</row>
    <row r="638" spans="1:35" x14ac:dyDescent="0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</row>
    <row r="639" spans="1:35" x14ac:dyDescent="0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</row>
    <row r="640" spans="1:35" x14ac:dyDescent="0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</row>
    <row r="641" spans="1:35" x14ac:dyDescent="0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</row>
    <row r="642" spans="1:35" x14ac:dyDescent="0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</row>
    <row r="643" spans="1:3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</row>
    <row r="644" spans="1:35" x14ac:dyDescent="0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</row>
    <row r="645" spans="1:35" x14ac:dyDescent="0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</row>
    <row r="646" spans="1:35" x14ac:dyDescent="0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</row>
    <row r="647" spans="1:35" x14ac:dyDescent="0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</row>
    <row r="648" spans="1:35" x14ac:dyDescent="0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</row>
    <row r="649" spans="1:35" x14ac:dyDescent="0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</row>
    <row r="650" spans="1:35" x14ac:dyDescent="0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</row>
    <row r="651" spans="1:35" x14ac:dyDescent="0.2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</row>
    <row r="652" spans="1:35" x14ac:dyDescent="0.2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</row>
    <row r="653" spans="1:35" x14ac:dyDescent="0.2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</row>
    <row r="654" spans="1:35" x14ac:dyDescent="0.2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</row>
    <row r="655" spans="1:35" x14ac:dyDescent="0.2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</row>
    <row r="656" spans="1:35" x14ac:dyDescent="0.2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</row>
    <row r="657" spans="1:35" x14ac:dyDescent="0.2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</row>
    <row r="658" spans="1:35" x14ac:dyDescent="0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</row>
    <row r="659" spans="1:35" x14ac:dyDescent="0.2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</row>
    <row r="660" spans="1:35" x14ac:dyDescent="0.2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</row>
    <row r="661" spans="1:35" x14ac:dyDescent="0.2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</row>
    <row r="662" spans="1:35" x14ac:dyDescent="0.2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</row>
    <row r="663" spans="1:35" x14ac:dyDescent="0.2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</row>
    <row r="664" spans="1:35" x14ac:dyDescent="0.2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</row>
    <row r="665" spans="1:35" x14ac:dyDescent="0.2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</row>
    <row r="666" spans="1:35" x14ac:dyDescent="0.2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</row>
    <row r="667" spans="1:35" x14ac:dyDescent="0.2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</row>
    <row r="668" spans="1:35" x14ac:dyDescent="0.2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</row>
    <row r="669" spans="1:35" x14ac:dyDescent="0.2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</row>
    <row r="670" spans="1:35" x14ac:dyDescent="0.2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</row>
    <row r="671" spans="1:35" x14ac:dyDescent="0.2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</row>
    <row r="672" spans="1:35" x14ac:dyDescent="0.2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</row>
    <row r="673" spans="1:35" x14ac:dyDescent="0.2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</row>
    <row r="674" spans="1:35" x14ac:dyDescent="0.2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</row>
    <row r="675" spans="1:35" x14ac:dyDescent="0.2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</row>
    <row r="676" spans="1:35" x14ac:dyDescent="0.2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</row>
    <row r="677" spans="1:3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</row>
    <row r="678" spans="1:35" x14ac:dyDescent="0.2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</row>
    <row r="679" spans="1:35" x14ac:dyDescent="0.2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</row>
    <row r="680" spans="1:35" x14ac:dyDescent="0.2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</row>
    <row r="681" spans="1:35" x14ac:dyDescent="0.2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</row>
    <row r="682" spans="1:35" x14ac:dyDescent="0.2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</row>
    <row r="683" spans="1:35" x14ac:dyDescent="0.2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</row>
    <row r="684" spans="1:35" x14ac:dyDescent="0.2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</row>
    <row r="685" spans="1:35" x14ac:dyDescent="0.2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</row>
    <row r="686" spans="1:35" x14ac:dyDescent="0.2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</row>
    <row r="687" spans="1:35" x14ac:dyDescent="0.2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</row>
    <row r="688" spans="1:35" x14ac:dyDescent="0.2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</row>
    <row r="689" spans="1:35" x14ac:dyDescent="0.2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</row>
    <row r="690" spans="1:35" x14ac:dyDescent="0.2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</row>
    <row r="691" spans="1:35" x14ac:dyDescent="0.2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</row>
    <row r="692" spans="1:35" x14ac:dyDescent="0.2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</row>
    <row r="693" spans="1:35" x14ac:dyDescent="0.2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</row>
    <row r="694" spans="1:35" x14ac:dyDescent="0.2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</row>
    <row r="695" spans="1:35" x14ac:dyDescent="0.2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</row>
    <row r="696" spans="1:35" x14ac:dyDescent="0.2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</row>
    <row r="697" spans="1:35" x14ac:dyDescent="0.2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</row>
    <row r="698" spans="1:35" x14ac:dyDescent="0.2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</row>
    <row r="699" spans="1:35" x14ac:dyDescent="0.2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</row>
    <row r="700" spans="1:35" x14ac:dyDescent="0.2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</row>
    <row r="701" spans="1:35" x14ac:dyDescent="0.2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</row>
    <row r="702" spans="1:35" x14ac:dyDescent="0.2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</row>
    <row r="703" spans="1:35" x14ac:dyDescent="0.2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</row>
    <row r="704" spans="1:35" x14ac:dyDescent="0.2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</row>
    <row r="705" spans="1:35" x14ac:dyDescent="0.2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</row>
    <row r="706" spans="1:35" x14ac:dyDescent="0.2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</row>
    <row r="707" spans="1:35" x14ac:dyDescent="0.2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</row>
    <row r="708" spans="1:35" x14ac:dyDescent="0.2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</row>
    <row r="709" spans="1:35" x14ac:dyDescent="0.2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</row>
    <row r="710" spans="1:35" x14ac:dyDescent="0.2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</row>
    <row r="711" spans="1:3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</row>
    <row r="712" spans="1:35" x14ac:dyDescent="0.2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</row>
    <row r="713" spans="1:35" x14ac:dyDescent="0.2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</row>
    <row r="714" spans="1:35" x14ac:dyDescent="0.2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</row>
    <row r="715" spans="1:35" x14ac:dyDescent="0.2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</row>
    <row r="716" spans="1:35" x14ac:dyDescent="0.2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</row>
    <row r="717" spans="1:35" x14ac:dyDescent="0.2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</row>
    <row r="718" spans="1:35" x14ac:dyDescent="0.2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</row>
    <row r="719" spans="1:35" x14ac:dyDescent="0.2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</row>
    <row r="720" spans="1:35" x14ac:dyDescent="0.2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</row>
    <row r="721" spans="1:35" x14ac:dyDescent="0.2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</row>
    <row r="722" spans="1:35" x14ac:dyDescent="0.2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</row>
    <row r="723" spans="1:35" x14ac:dyDescent="0.2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</row>
    <row r="724" spans="1:35" x14ac:dyDescent="0.2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</row>
    <row r="725" spans="1:35" x14ac:dyDescent="0.2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</row>
    <row r="726" spans="1:35" x14ac:dyDescent="0.2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</row>
    <row r="727" spans="1:35" x14ac:dyDescent="0.2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</row>
    <row r="728" spans="1:35" x14ac:dyDescent="0.2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</row>
    <row r="729" spans="1:35" x14ac:dyDescent="0.2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</row>
    <row r="730" spans="1:35" x14ac:dyDescent="0.2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</row>
    <row r="731" spans="1:35" x14ac:dyDescent="0.2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</row>
    <row r="732" spans="1:35" x14ac:dyDescent="0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</row>
    <row r="733" spans="1:35" x14ac:dyDescent="0.2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</row>
    <row r="734" spans="1:35" x14ac:dyDescent="0.2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</row>
    <row r="735" spans="1:35" x14ac:dyDescent="0.2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</row>
    <row r="736" spans="1:35" x14ac:dyDescent="0.2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</row>
    <row r="737" spans="1:35" x14ac:dyDescent="0.2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</row>
    <row r="738" spans="1:35" x14ac:dyDescent="0.2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</row>
    <row r="739" spans="1:35" x14ac:dyDescent="0.2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</row>
    <row r="740" spans="1:35" x14ac:dyDescent="0.2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</row>
    <row r="741" spans="1:35" x14ac:dyDescent="0.2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</row>
    <row r="742" spans="1:35" x14ac:dyDescent="0.2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</row>
    <row r="743" spans="1:35" x14ac:dyDescent="0.2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</row>
    <row r="744" spans="1:35" x14ac:dyDescent="0.2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</row>
    <row r="745" spans="1:3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</row>
    <row r="746" spans="1:35" x14ac:dyDescent="0.2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</row>
    <row r="747" spans="1:35" x14ac:dyDescent="0.2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</row>
    <row r="748" spans="1:35" x14ac:dyDescent="0.2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</row>
    <row r="749" spans="1:35" x14ac:dyDescent="0.2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</row>
    <row r="750" spans="1:35" x14ac:dyDescent="0.2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</row>
    <row r="751" spans="1:35" x14ac:dyDescent="0.2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</row>
    <row r="752" spans="1:35" x14ac:dyDescent="0.2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</row>
    <row r="753" spans="1:35" x14ac:dyDescent="0.2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</row>
    <row r="754" spans="1:35" x14ac:dyDescent="0.2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</row>
    <row r="755" spans="1:35" x14ac:dyDescent="0.2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</row>
    <row r="756" spans="1:35" x14ac:dyDescent="0.2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</row>
    <row r="757" spans="1:35" x14ac:dyDescent="0.2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</row>
    <row r="758" spans="1:35" x14ac:dyDescent="0.2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</row>
    <row r="759" spans="1:35" x14ac:dyDescent="0.2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</row>
    <row r="760" spans="1:35" x14ac:dyDescent="0.2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</row>
    <row r="761" spans="1:35" x14ac:dyDescent="0.2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</row>
    <row r="762" spans="1:35" x14ac:dyDescent="0.2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</row>
    <row r="763" spans="1:35" x14ac:dyDescent="0.2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</row>
    <row r="764" spans="1:35" x14ac:dyDescent="0.2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</row>
    <row r="765" spans="1:35" x14ac:dyDescent="0.2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</row>
    <row r="766" spans="1:35" x14ac:dyDescent="0.2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</row>
    <row r="767" spans="1:35" x14ac:dyDescent="0.2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</row>
    <row r="768" spans="1:35" x14ac:dyDescent="0.2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</row>
    <row r="769" spans="1:35" x14ac:dyDescent="0.2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</row>
    <row r="770" spans="1:35" x14ac:dyDescent="0.2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</row>
    <row r="771" spans="1:35" x14ac:dyDescent="0.2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</row>
    <row r="772" spans="1:35" x14ac:dyDescent="0.2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</row>
    <row r="773" spans="1:35" x14ac:dyDescent="0.2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</row>
    <row r="774" spans="1:35" x14ac:dyDescent="0.2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</row>
    <row r="775" spans="1:35" x14ac:dyDescent="0.2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</row>
    <row r="776" spans="1:35" x14ac:dyDescent="0.2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</row>
    <row r="777" spans="1:35" x14ac:dyDescent="0.2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</row>
    <row r="778" spans="1:35" x14ac:dyDescent="0.2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</row>
    <row r="779" spans="1:35" x14ac:dyDescent="0.2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</row>
    <row r="780" spans="1:35" x14ac:dyDescent="0.2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</row>
    <row r="781" spans="1:35" x14ac:dyDescent="0.2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</row>
    <row r="782" spans="1:35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</row>
    <row r="783" spans="1:35" x14ac:dyDescent="0.2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</row>
    <row r="784" spans="1:35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</row>
    <row r="785" spans="1:35" x14ac:dyDescent="0.2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</row>
    <row r="786" spans="1:35" x14ac:dyDescent="0.2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</row>
    <row r="787" spans="1:35" x14ac:dyDescent="0.2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</row>
    <row r="788" spans="1:35" x14ac:dyDescent="0.2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</row>
    <row r="789" spans="1:35" x14ac:dyDescent="0.2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</row>
    <row r="790" spans="1:35" x14ac:dyDescent="0.2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</row>
    <row r="791" spans="1:35" x14ac:dyDescent="0.2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</row>
    <row r="792" spans="1:35" x14ac:dyDescent="0.2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</row>
    <row r="793" spans="1:35" x14ac:dyDescent="0.2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</row>
    <row r="794" spans="1:35" x14ac:dyDescent="0.2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</row>
    <row r="795" spans="1:35" x14ac:dyDescent="0.2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</row>
    <row r="796" spans="1:35" x14ac:dyDescent="0.2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</row>
    <row r="797" spans="1:35" x14ac:dyDescent="0.2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</row>
    <row r="798" spans="1:35" x14ac:dyDescent="0.2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</row>
    <row r="799" spans="1:35" x14ac:dyDescent="0.2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</row>
    <row r="800" spans="1:35" x14ac:dyDescent="0.2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</row>
    <row r="801" spans="1:35" x14ac:dyDescent="0.2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</row>
    <row r="802" spans="1:35" x14ac:dyDescent="0.2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</row>
    <row r="803" spans="1:35" x14ac:dyDescent="0.2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</row>
    <row r="804" spans="1:35" x14ac:dyDescent="0.2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</row>
    <row r="805" spans="1:35" x14ac:dyDescent="0.2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</row>
    <row r="806" spans="1:35" x14ac:dyDescent="0.2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</row>
    <row r="807" spans="1:35" x14ac:dyDescent="0.2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</row>
    <row r="808" spans="1:35" x14ac:dyDescent="0.2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</row>
    <row r="809" spans="1:35" x14ac:dyDescent="0.2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</row>
    <row r="810" spans="1:35" x14ac:dyDescent="0.2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</row>
    <row r="811" spans="1:35" x14ac:dyDescent="0.2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</row>
    <row r="812" spans="1:35" x14ac:dyDescent="0.2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</row>
    <row r="813" spans="1:35" x14ac:dyDescent="0.2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</row>
    <row r="814" spans="1:35" x14ac:dyDescent="0.2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</row>
    <row r="815" spans="1:35" x14ac:dyDescent="0.2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</row>
    <row r="816" spans="1:35" x14ac:dyDescent="0.2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</row>
    <row r="817" spans="1:35" x14ac:dyDescent="0.2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</row>
    <row r="818" spans="1:35" x14ac:dyDescent="0.2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</row>
    <row r="819" spans="1:35" x14ac:dyDescent="0.2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</row>
    <row r="820" spans="1:3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</row>
    <row r="821" spans="1:35" x14ac:dyDescent="0.2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</row>
    <row r="822" spans="1:35" x14ac:dyDescent="0.2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</row>
    <row r="823" spans="1:35" x14ac:dyDescent="0.2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</row>
    <row r="824" spans="1:35" x14ac:dyDescent="0.2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</row>
    <row r="825" spans="1:35" x14ac:dyDescent="0.2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</row>
    <row r="826" spans="1:35" x14ac:dyDescent="0.2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</row>
    <row r="827" spans="1:35" x14ac:dyDescent="0.2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</row>
    <row r="828" spans="1:35" x14ac:dyDescent="0.2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</row>
    <row r="829" spans="1:35" x14ac:dyDescent="0.2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</row>
    <row r="830" spans="1:35" x14ac:dyDescent="0.2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</row>
    <row r="831" spans="1:35" x14ac:dyDescent="0.2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</row>
    <row r="832" spans="1:35" x14ac:dyDescent="0.2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</row>
    <row r="833" spans="1:35" x14ac:dyDescent="0.2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</row>
    <row r="834" spans="1:35" x14ac:dyDescent="0.2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</row>
    <row r="835" spans="1:35" x14ac:dyDescent="0.2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</row>
    <row r="836" spans="1:35" x14ac:dyDescent="0.2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</row>
    <row r="837" spans="1:35" x14ac:dyDescent="0.2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</row>
    <row r="838" spans="1:35" x14ac:dyDescent="0.2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</row>
    <row r="839" spans="1:35" x14ac:dyDescent="0.2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</row>
    <row r="840" spans="1:35" x14ac:dyDescent="0.2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</row>
    <row r="841" spans="1:35" x14ac:dyDescent="0.2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</row>
    <row r="842" spans="1:35" x14ac:dyDescent="0.2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</row>
    <row r="843" spans="1:35" x14ac:dyDescent="0.2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</row>
    <row r="844" spans="1:35" x14ac:dyDescent="0.2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</row>
    <row r="845" spans="1:35" x14ac:dyDescent="0.2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</row>
    <row r="846" spans="1:35" x14ac:dyDescent="0.2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</row>
    <row r="847" spans="1:35" x14ac:dyDescent="0.2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</row>
    <row r="848" spans="1:35" x14ac:dyDescent="0.2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</row>
    <row r="849" spans="1:35" x14ac:dyDescent="0.2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</row>
    <row r="850" spans="1:35" x14ac:dyDescent="0.2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</row>
    <row r="851" spans="1:35" x14ac:dyDescent="0.2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</row>
    <row r="852" spans="1:35" x14ac:dyDescent="0.2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</row>
    <row r="853" spans="1:35" x14ac:dyDescent="0.2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</row>
    <row r="854" spans="1:3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</row>
    <row r="855" spans="1:35" x14ac:dyDescent="0.2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</row>
    <row r="856" spans="1:35" x14ac:dyDescent="0.2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</row>
    <row r="857" spans="1:35" x14ac:dyDescent="0.2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</row>
    <row r="858" spans="1:35" x14ac:dyDescent="0.2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</row>
    <row r="859" spans="1:35" x14ac:dyDescent="0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</row>
    <row r="860" spans="1:35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</row>
    <row r="861" spans="1:35" x14ac:dyDescent="0.2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</row>
    <row r="862" spans="1:35" x14ac:dyDescent="0.2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</row>
    <row r="863" spans="1:35" x14ac:dyDescent="0.2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</row>
    <row r="864" spans="1:35" x14ac:dyDescent="0.2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</row>
    <row r="865" spans="1:35" x14ac:dyDescent="0.2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</row>
    <row r="866" spans="1:35" x14ac:dyDescent="0.2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</row>
    <row r="867" spans="1:35" x14ac:dyDescent="0.2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</row>
    <row r="868" spans="1:35" x14ac:dyDescent="0.2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</row>
    <row r="869" spans="1:35" x14ac:dyDescent="0.2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</row>
    <row r="870" spans="1:35" x14ac:dyDescent="0.2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</row>
    <row r="871" spans="1:35" x14ac:dyDescent="0.2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</row>
    <row r="872" spans="1:35" x14ac:dyDescent="0.2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</row>
    <row r="873" spans="1:35" x14ac:dyDescent="0.2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</row>
    <row r="874" spans="1:35" x14ac:dyDescent="0.2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</row>
    <row r="875" spans="1:35" x14ac:dyDescent="0.2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</row>
    <row r="876" spans="1:35" x14ac:dyDescent="0.2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</row>
    <row r="877" spans="1:35" x14ac:dyDescent="0.2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</row>
    <row r="878" spans="1:35" x14ac:dyDescent="0.2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</row>
    <row r="879" spans="1:35" x14ac:dyDescent="0.2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</row>
    <row r="880" spans="1:35" x14ac:dyDescent="0.2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</row>
    <row r="881" spans="1:35" x14ac:dyDescent="0.2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</row>
    <row r="882" spans="1:35" x14ac:dyDescent="0.2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</row>
    <row r="883" spans="1:35" x14ac:dyDescent="0.2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</row>
    <row r="884" spans="1:35" x14ac:dyDescent="0.2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</row>
    <row r="885" spans="1:35" x14ac:dyDescent="0.2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</row>
    <row r="886" spans="1:35" x14ac:dyDescent="0.2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</row>
    <row r="887" spans="1:35" x14ac:dyDescent="0.2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</row>
    <row r="888" spans="1:35" x14ac:dyDescent="0.2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</row>
    <row r="889" spans="1:35" x14ac:dyDescent="0.2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</row>
    <row r="890" spans="1:35" x14ac:dyDescent="0.2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</row>
    <row r="891" spans="1:35" x14ac:dyDescent="0.2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</row>
    <row r="892" spans="1:35" x14ac:dyDescent="0.2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</row>
    <row r="893" spans="1:35" x14ac:dyDescent="0.2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</row>
    <row r="894" spans="1:35" x14ac:dyDescent="0.2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</row>
    <row r="895" spans="1:35" x14ac:dyDescent="0.2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</row>
    <row r="896" spans="1:35" x14ac:dyDescent="0.2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</row>
    <row r="897" spans="1:35" x14ac:dyDescent="0.2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</row>
    <row r="898" spans="1:35" x14ac:dyDescent="0.2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</row>
    <row r="899" spans="1:35" x14ac:dyDescent="0.2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</row>
    <row r="900" spans="1:35" x14ac:dyDescent="0.2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</row>
    <row r="901" spans="1:35" x14ac:dyDescent="0.2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</row>
    <row r="902" spans="1:35" x14ac:dyDescent="0.2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</row>
    <row r="903" spans="1:35" x14ac:dyDescent="0.2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</row>
    <row r="904" spans="1:35" x14ac:dyDescent="0.2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</row>
    <row r="905" spans="1:35" x14ac:dyDescent="0.2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</row>
    <row r="906" spans="1:35" x14ac:dyDescent="0.2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</row>
    <row r="907" spans="1:35" x14ac:dyDescent="0.2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</row>
    <row r="908" spans="1:35" x14ac:dyDescent="0.2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</row>
    <row r="909" spans="1:35" x14ac:dyDescent="0.2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</row>
    <row r="910" spans="1:35" x14ac:dyDescent="0.2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</row>
    <row r="911" spans="1:35" x14ac:dyDescent="0.2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</row>
    <row r="912" spans="1:35" x14ac:dyDescent="0.2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</row>
    <row r="913" spans="1:35" x14ac:dyDescent="0.2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</row>
    <row r="914" spans="1:35" x14ac:dyDescent="0.2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</row>
    <row r="915" spans="1:35" x14ac:dyDescent="0.2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</row>
    <row r="916" spans="1:35" x14ac:dyDescent="0.2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</row>
    <row r="917" spans="1:35" x14ac:dyDescent="0.2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</row>
    <row r="918" spans="1:35" x14ac:dyDescent="0.2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</row>
    <row r="919" spans="1:35" x14ac:dyDescent="0.2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</row>
    <row r="920" spans="1:35" x14ac:dyDescent="0.2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</row>
    <row r="921" spans="1:35" x14ac:dyDescent="0.2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</row>
    <row r="922" spans="1:35" x14ac:dyDescent="0.2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</row>
    <row r="923" spans="1:35" x14ac:dyDescent="0.2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</row>
    <row r="924" spans="1:35" x14ac:dyDescent="0.2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</row>
    <row r="925" spans="1:35" x14ac:dyDescent="0.2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</row>
    <row r="926" spans="1:35" x14ac:dyDescent="0.2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</row>
    <row r="927" spans="1:35" x14ac:dyDescent="0.2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</row>
    <row r="928" spans="1:35" x14ac:dyDescent="0.2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</row>
    <row r="929" spans="1:35" x14ac:dyDescent="0.2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</row>
    <row r="930" spans="1:35" x14ac:dyDescent="0.2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</row>
    <row r="931" spans="1:35" x14ac:dyDescent="0.2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</row>
    <row r="932" spans="1:35" x14ac:dyDescent="0.2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</row>
    <row r="933" spans="1:35" x14ac:dyDescent="0.2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</row>
    <row r="934" spans="1:35" x14ac:dyDescent="0.2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</row>
    <row r="935" spans="1:35" x14ac:dyDescent="0.2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</row>
    <row r="936" spans="1:35" x14ac:dyDescent="0.2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</row>
    <row r="937" spans="1:35" x14ac:dyDescent="0.2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</row>
    <row r="938" spans="1:35" x14ac:dyDescent="0.2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</row>
    <row r="939" spans="1:35" x14ac:dyDescent="0.2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</row>
    <row r="940" spans="1:35" x14ac:dyDescent="0.2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</row>
    <row r="941" spans="1:35" x14ac:dyDescent="0.2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</row>
    <row r="942" spans="1:35" x14ac:dyDescent="0.2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</row>
    <row r="943" spans="1:35" x14ac:dyDescent="0.2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</row>
    <row r="944" spans="1:35" x14ac:dyDescent="0.2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</row>
    <row r="945" spans="1:35" x14ac:dyDescent="0.2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</row>
    <row r="946" spans="1:35" x14ac:dyDescent="0.2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</row>
    <row r="947" spans="1:35" x14ac:dyDescent="0.2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</row>
    <row r="948" spans="1:35" x14ac:dyDescent="0.2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</row>
    <row r="949" spans="1:35" x14ac:dyDescent="0.2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</row>
    <row r="950" spans="1:35" x14ac:dyDescent="0.2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</row>
    <row r="951" spans="1:35" x14ac:dyDescent="0.2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</row>
    <row r="952" spans="1:35" x14ac:dyDescent="0.2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</row>
    <row r="953" spans="1:35" x14ac:dyDescent="0.2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</row>
    <row r="954" spans="1:35" x14ac:dyDescent="0.2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</row>
    <row r="955" spans="1:35" x14ac:dyDescent="0.2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</row>
    <row r="956" spans="1:3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</row>
    <row r="957" spans="1:35" x14ac:dyDescent="0.2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</row>
    <row r="958" spans="1:35" x14ac:dyDescent="0.2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</row>
    <row r="959" spans="1:35" x14ac:dyDescent="0.2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</row>
    <row r="960" spans="1:35" x14ac:dyDescent="0.2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</row>
    <row r="961" spans="1:35" x14ac:dyDescent="0.2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</row>
    <row r="962" spans="1:35" x14ac:dyDescent="0.2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</row>
    <row r="963" spans="1:35" x14ac:dyDescent="0.2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</row>
    <row r="964" spans="1:35" x14ac:dyDescent="0.2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</row>
    <row r="965" spans="1:35" x14ac:dyDescent="0.2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</row>
    <row r="966" spans="1:35" x14ac:dyDescent="0.2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</row>
    <row r="967" spans="1:35" x14ac:dyDescent="0.2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</row>
    <row r="968" spans="1:35" x14ac:dyDescent="0.2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</row>
    <row r="969" spans="1:35" x14ac:dyDescent="0.2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</row>
    <row r="970" spans="1:35" x14ac:dyDescent="0.2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</row>
    <row r="971" spans="1:35" x14ac:dyDescent="0.2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</row>
    <row r="972" spans="1:35" x14ac:dyDescent="0.2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</row>
    <row r="973" spans="1:35" x14ac:dyDescent="0.2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</row>
    <row r="974" spans="1:35" x14ac:dyDescent="0.2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</row>
    <row r="975" spans="1:35" x14ac:dyDescent="0.2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</row>
    <row r="976" spans="1:35" x14ac:dyDescent="0.2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</row>
    <row r="977" spans="1:35" x14ac:dyDescent="0.2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</row>
    <row r="978" spans="1:35" x14ac:dyDescent="0.2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</row>
    <row r="979" spans="1:35" x14ac:dyDescent="0.2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</row>
    <row r="980" spans="1:35" x14ac:dyDescent="0.2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</row>
    <row r="981" spans="1:35" x14ac:dyDescent="0.2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</row>
    <row r="982" spans="1:35" x14ac:dyDescent="0.2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</row>
    <row r="983" spans="1:35" x14ac:dyDescent="0.2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</row>
    <row r="984" spans="1:35" x14ac:dyDescent="0.2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</row>
    <row r="985" spans="1:35" x14ac:dyDescent="0.2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</row>
    <row r="986" spans="1:35" x14ac:dyDescent="0.2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</row>
    <row r="987" spans="1:35" x14ac:dyDescent="0.2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</row>
    <row r="988" spans="1:35" x14ac:dyDescent="0.2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</row>
    <row r="989" spans="1:35" x14ac:dyDescent="0.2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</row>
    <row r="990" spans="1:3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</row>
    <row r="991" spans="1:35" x14ac:dyDescent="0.2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</row>
    <row r="992" spans="1:35" x14ac:dyDescent="0.2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</row>
    <row r="993" spans="1:35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</row>
    <row r="994" spans="1:35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</row>
    <row r="995" spans="1:35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</row>
    <row r="996" spans="1:35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</row>
    <row r="997" spans="1:35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</row>
    <row r="998" spans="1:35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</row>
    <row r="999" spans="1:35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</row>
    <row r="1000" spans="1:35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</row>
    <row r="1001" spans="1:35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</row>
    <row r="1002" spans="1:35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</row>
    <row r="1003" spans="1:35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</row>
    <row r="1004" spans="1:35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</row>
    <row r="1005" spans="1:35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</row>
    <row r="1006" spans="1:35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</row>
    <row r="1007" spans="1:35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</row>
    <row r="1008" spans="1:35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</row>
    <row r="1009" spans="1:35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</row>
    <row r="1010" spans="1:35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</row>
    <row r="1011" spans="1:35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</row>
    <row r="1012" spans="1:35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</row>
    <row r="1013" spans="1:35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</row>
    <row r="1014" spans="1:35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</row>
    <row r="1015" spans="1:35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</row>
    <row r="1016" spans="1:35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</row>
    <row r="1017" spans="1:35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</row>
    <row r="1018" spans="1:35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</row>
    <row r="1019" spans="1:35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</row>
    <row r="1020" spans="1:35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</row>
    <row r="1021" spans="1:35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</row>
    <row r="1022" spans="1:35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</row>
    <row r="1023" spans="1:35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</row>
    <row r="1024" spans="1:3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</row>
    <row r="1025" spans="1:35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</row>
    <row r="1026" spans="1:35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</row>
    <row r="1027" spans="1:35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</row>
    <row r="1028" spans="1:35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</row>
    <row r="1029" spans="1:35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</row>
    <row r="1030" spans="1:35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</row>
    <row r="1031" spans="1:35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</row>
    <row r="1032" spans="1:35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</row>
    <row r="1033" spans="1:35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</row>
    <row r="1034" spans="1:35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</row>
    <row r="1035" spans="1:35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</row>
    <row r="1036" spans="1:35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</row>
    <row r="1037" spans="1:35" x14ac:dyDescent="0.2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</row>
    <row r="1038" spans="1:35" x14ac:dyDescent="0.2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</row>
    <row r="1039" spans="1:35" x14ac:dyDescent="0.2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</row>
    <row r="1040" spans="1:35" x14ac:dyDescent="0.2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</row>
    <row r="1041" spans="1:35" x14ac:dyDescent="0.2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</row>
    <row r="1042" spans="1:35" x14ac:dyDescent="0.2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</row>
    <row r="1043" spans="1:35" x14ac:dyDescent="0.2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</row>
    <row r="1044" spans="1:35" x14ac:dyDescent="0.2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</row>
    <row r="1045" spans="1:35" x14ac:dyDescent="0.2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</row>
    <row r="1046" spans="1:35" x14ac:dyDescent="0.2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</row>
    <row r="1047" spans="1:35" x14ac:dyDescent="0.2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</row>
    <row r="1048" spans="1:35" x14ac:dyDescent="0.2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</row>
    <row r="1049" spans="1:35" x14ac:dyDescent="0.2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</row>
    <row r="1050" spans="1:35" x14ac:dyDescent="0.2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</row>
    <row r="1051" spans="1:35" x14ac:dyDescent="0.2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</row>
    <row r="1052" spans="1:35" x14ac:dyDescent="0.2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</row>
    <row r="1053" spans="1:35" x14ac:dyDescent="0.2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</row>
    <row r="1054" spans="1:35" x14ac:dyDescent="0.2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</row>
    <row r="1055" spans="1:35" x14ac:dyDescent="0.2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</row>
    <row r="1056" spans="1:35" x14ac:dyDescent="0.2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</row>
    <row r="1057" spans="1:35" x14ac:dyDescent="0.2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</row>
    <row r="1058" spans="1:3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</row>
    <row r="1059" spans="1:35" x14ac:dyDescent="0.2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</row>
    <row r="1060" spans="1:35" x14ac:dyDescent="0.2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</row>
    <row r="1061" spans="1:35" x14ac:dyDescent="0.2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</row>
    <row r="1062" spans="1:35" x14ac:dyDescent="0.2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</row>
    <row r="1063" spans="1:35" x14ac:dyDescent="0.2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</row>
    <row r="1064" spans="1:35" x14ac:dyDescent="0.2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</row>
    <row r="1065" spans="1:35" x14ac:dyDescent="0.2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</row>
    <row r="1066" spans="1:35" x14ac:dyDescent="0.2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</row>
    <row r="1067" spans="1:35" x14ac:dyDescent="0.2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</row>
    <row r="1068" spans="1:35" x14ac:dyDescent="0.2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</row>
    <row r="1069" spans="1:35" x14ac:dyDescent="0.2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</row>
    <row r="1070" spans="1:35" x14ac:dyDescent="0.2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</row>
    <row r="1071" spans="1:35" x14ac:dyDescent="0.2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</row>
    <row r="1072" spans="1:35" x14ac:dyDescent="0.2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</row>
    <row r="1073" spans="1:35" x14ac:dyDescent="0.2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</row>
    <row r="1074" spans="1:35" x14ac:dyDescent="0.2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</row>
    <row r="1075" spans="1:35" x14ac:dyDescent="0.2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</row>
    <row r="1076" spans="1:35" x14ac:dyDescent="0.2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</row>
    <row r="1077" spans="1:35" x14ac:dyDescent="0.2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</row>
    <row r="1078" spans="1:35" x14ac:dyDescent="0.2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</row>
    <row r="1079" spans="1:35" x14ac:dyDescent="0.2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</row>
    <row r="1080" spans="1:35" x14ac:dyDescent="0.2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</row>
    <row r="1081" spans="1:35" x14ac:dyDescent="0.2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</row>
    <row r="1082" spans="1:35" x14ac:dyDescent="0.2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</row>
    <row r="1083" spans="1:35" x14ac:dyDescent="0.2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</row>
    <row r="1084" spans="1:35" x14ac:dyDescent="0.2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</row>
    <row r="1085" spans="1:35" x14ac:dyDescent="0.2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</row>
    <row r="1086" spans="1:35" x14ac:dyDescent="0.2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</row>
    <row r="1087" spans="1:35" x14ac:dyDescent="0.2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</row>
    <row r="1088" spans="1:35" x14ac:dyDescent="0.2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</row>
    <row r="1089" spans="1:35" x14ac:dyDescent="0.2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</row>
    <row r="1090" spans="1:35" x14ac:dyDescent="0.2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</row>
    <row r="1091" spans="1:35" x14ac:dyDescent="0.2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</row>
    <row r="1092" spans="1:3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</row>
    <row r="1093" spans="1:35" x14ac:dyDescent="0.2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</row>
    <row r="1094" spans="1:35" x14ac:dyDescent="0.2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</row>
    <row r="1095" spans="1:35" x14ac:dyDescent="0.2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</row>
    <row r="1096" spans="1:35" x14ac:dyDescent="0.2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</row>
    <row r="1097" spans="1:35" x14ac:dyDescent="0.2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</row>
    <row r="1098" spans="1:35" x14ac:dyDescent="0.2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</row>
    <row r="1099" spans="1:35" x14ac:dyDescent="0.2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</row>
    <row r="1100" spans="1:35" x14ac:dyDescent="0.2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</row>
    <row r="1101" spans="1:35" x14ac:dyDescent="0.2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</row>
    <row r="1102" spans="1:35" x14ac:dyDescent="0.2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</row>
    <row r="1103" spans="1:35" x14ac:dyDescent="0.2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</row>
    <row r="1104" spans="1:35" x14ac:dyDescent="0.2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</row>
    <row r="1105" spans="1:35" x14ac:dyDescent="0.2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</row>
    <row r="1106" spans="1:35" x14ac:dyDescent="0.2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</row>
    <row r="1107" spans="1:35" x14ac:dyDescent="0.2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</row>
    <row r="1108" spans="1:35" x14ac:dyDescent="0.2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</row>
    <row r="1109" spans="1:35" x14ac:dyDescent="0.2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</row>
    <row r="1110" spans="1:35" x14ac:dyDescent="0.2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</row>
    <row r="1111" spans="1:35" x14ac:dyDescent="0.2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</row>
    <row r="1112" spans="1:35" x14ac:dyDescent="0.2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</row>
    <row r="1113" spans="1:35" x14ac:dyDescent="0.2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</row>
    <row r="1114" spans="1:35" x14ac:dyDescent="0.2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</row>
    <row r="1115" spans="1:35" x14ac:dyDescent="0.2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</row>
    <row r="1116" spans="1:35" x14ac:dyDescent="0.2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</row>
    <row r="1117" spans="1:35" x14ac:dyDescent="0.2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</row>
    <row r="1118" spans="1:35" x14ac:dyDescent="0.2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</row>
    <row r="1119" spans="1:35" x14ac:dyDescent="0.2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</row>
    <row r="1120" spans="1:35" x14ac:dyDescent="0.2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</row>
    <row r="1121" spans="1:35" x14ac:dyDescent="0.2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</row>
    <row r="1122" spans="1:35" x14ac:dyDescent="0.2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</row>
    <row r="1123" spans="1:35" x14ac:dyDescent="0.2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</row>
    <row r="1124" spans="1:35" x14ac:dyDescent="0.2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</row>
    <row r="1125" spans="1:35" x14ac:dyDescent="0.2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</row>
    <row r="1126" spans="1:35" x14ac:dyDescent="0.2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</row>
    <row r="1127" spans="1:35" x14ac:dyDescent="0.2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</row>
    <row r="1128" spans="1:35" x14ac:dyDescent="0.2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</row>
    <row r="1129" spans="1:35" x14ac:dyDescent="0.2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</row>
    <row r="1130" spans="1:35" x14ac:dyDescent="0.2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</row>
    <row r="1131" spans="1:35" x14ac:dyDescent="0.2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</row>
    <row r="1132" spans="1:35" x14ac:dyDescent="0.2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</row>
    <row r="1133" spans="1:35" x14ac:dyDescent="0.2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</row>
    <row r="1134" spans="1:35" x14ac:dyDescent="0.2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</row>
    <row r="1135" spans="1:35" x14ac:dyDescent="0.2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</row>
    <row r="1136" spans="1:35" x14ac:dyDescent="0.2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</row>
    <row r="1137" spans="1:35" x14ac:dyDescent="0.2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</row>
    <row r="1138" spans="1:35" x14ac:dyDescent="0.2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</row>
    <row r="1139" spans="1:35" x14ac:dyDescent="0.2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</row>
    <row r="1140" spans="1:35" x14ac:dyDescent="0.2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</row>
    <row r="1141" spans="1:35" x14ac:dyDescent="0.2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</row>
    <row r="1142" spans="1:35" x14ac:dyDescent="0.2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</row>
    <row r="1143" spans="1:35" x14ac:dyDescent="0.2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</row>
    <row r="1144" spans="1:35" x14ac:dyDescent="0.2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</row>
    <row r="1145" spans="1:35" x14ac:dyDescent="0.2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</row>
    <row r="1146" spans="1:35" x14ac:dyDescent="0.2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</row>
    <row r="1147" spans="1:35" x14ac:dyDescent="0.2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</row>
    <row r="1148" spans="1:35" x14ac:dyDescent="0.2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</row>
    <row r="1149" spans="1:35" x14ac:dyDescent="0.2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</row>
    <row r="1150" spans="1:35" x14ac:dyDescent="0.2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</row>
    <row r="1151" spans="1:35" x14ac:dyDescent="0.2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</row>
    <row r="1152" spans="1:35" x14ac:dyDescent="0.2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</row>
    <row r="1153" spans="1:35" x14ac:dyDescent="0.2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</row>
    <row r="1154" spans="1:35" x14ac:dyDescent="0.2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</row>
    <row r="1155" spans="1:35" x14ac:dyDescent="0.2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</row>
    <row r="1156" spans="1:35" x14ac:dyDescent="0.2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</row>
    <row r="1157" spans="1:35" x14ac:dyDescent="0.2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</row>
    <row r="1158" spans="1:35" x14ac:dyDescent="0.2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</row>
    <row r="1159" spans="1:35" x14ac:dyDescent="0.2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</row>
    <row r="1160" spans="1:35" x14ac:dyDescent="0.2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</row>
    <row r="1161" spans="1:35" x14ac:dyDescent="0.2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</row>
    <row r="1162" spans="1:35" x14ac:dyDescent="0.2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</row>
    <row r="1163" spans="1:35" x14ac:dyDescent="0.2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</row>
    <row r="1164" spans="1:35" x14ac:dyDescent="0.2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</row>
    <row r="1165" spans="1:35" x14ac:dyDescent="0.2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</row>
    <row r="1166" spans="1:35" x14ac:dyDescent="0.2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</row>
    <row r="1167" spans="1:35" x14ac:dyDescent="0.2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</row>
    <row r="1168" spans="1:35" x14ac:dyDescent="0.2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</row>
    <row r="1169" spans="1:35" x14ac:dyDescent="0.2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</row>
    <row r="1170" spans="1:35" x14ac:dyDescent="0.2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</row>
    <row r="1171" spans="1:35" x14ac:dyDescent="0.2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</row>
    <row r="1172" spans="1:35" x14ac:dyDescent="0.2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</row>
    <row r="1173" spans="1:35" x14ac:dyDescent="0.2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</row>
    <row r="1174" spans="1:35" x14ac:dyDescent="0.2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</row>
    <row r="1175" spans="1:35" x14ac:dyDescent="0.2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</row>
    <row r="1176" spans="1:35" x14ac:dyDescent="0.2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</row>
    <row r="1177" spans="1:35" x14ac:dyDescent="0.2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</row>
    <row r="1178" spans="1:35" x14ac:dyDescent="0.2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</row>
    <row r="1179" spans="1:35" x14ac:dyDescent="0.2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</row>
    <row r="1180" spans="1:35" x14ac:dyDescent="0.2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</row>
    <row r="1181" spans="1:35" x14ac:dyDescent="0.2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</row>
    <row r="1182" spans="1:35" x14ac:dyDescent="0.2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</row>
    <row r="1183" spans="1:35" x14ac:dyDescent="0.2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</row>
    <row r="1184" spans="1:35" x14ac:dyDescent="0.2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</row>
    <row r="1185" spans="1:35" x14ac:dyDescent="0.2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</row>
    <row r="1186" spans="1:35" x14ac:dyDescent="0.2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</row>
    <row r="1187" spans="1:35" x14ac:dyDescent="0.2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</row>
    <row r="1188" spans="1:35" x14ac:dyDescent="0.2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</row>
    <row r="1189" spans="1:35" x14ac:dyDescent="0.2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</row>
    <row r="1190" spans="1:35" x14ac:dyDescent="0.2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</row>
    <row r="1191" spans="1:35" x14ac:dyDescent="0.2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</row>
    <row r="1192" spans="1:35" x14ac:dyDescent="0.2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</row>
    <row r="1193" spans="1:35" x14ac:dyDescent="0.2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</row>
    <row r="1194" spans="1:35" x14ac:dyDescent="0.2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</row>
    <row r="1195" spans="1:35" x14ac:dyDescent="0.2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</row>
    <row r="1196" spans="1:35" x14ac:dyDescent="0.2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</row>
    <row r="1197" spans="1:35" x14ac:dyDescent="0.2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</row>
    <row r="1198" spans="1:35" x14ac:dyDescent="0.2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</row>
    <row r="1199" spans="1:35" x14ac:dyDescent="0.2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</row>
    <row r="1200" spans="1:35" x14ac:dyDescent="0.2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</row>
    <row r="1201" spans="1:35" x14ac:dyDescent="0.2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</row>
    <row r="1202" spans="1:35" x14ac:dyDescent="0.2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</row>
    <row r="1203" spans="1:35" x14ac:dyDescent="0.2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</row>
    <row r="1204" spans="1:35" x14ac:dyDescent="0.2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</row>
    <row r="1205" spans="1:35" x14ac:dyDescent="0.2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</row>
    <row r="1206" spans="1:35" x14ac:dyDescent="0.2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</row>
    <row r="1207" spans="1:35" x14ac:dyDescent="0.2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</row>
    <row r="1208" spans="1:35" x14ac:dyDescent="0.2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</row>
    <row r="1209" spans="1:35" x14ac:dyDescent="0.2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</row>
    <row r="1210" spans="1:35" x14ac:dyDescent="0.2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</row>
    <row r="1211" spans="1:35" x14ac:dyDescent="0.2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</row>
    <row r="1212" spans="1:35" x14ac:dyDescent="0.2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</row>
    <row r="1213" spans="1:35" x14ac:dyDescent="0.2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</row>
    <row r="1214" spans="1:35" x14ac:dyDescent="0.2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</row>
    <row r="1215" spans="1:35" x14ac:dyDescent="0.2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</row>
    <row r="1216" spans="1:35" x14ac:dyDescent="0.2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</row>
    <row r="1217" spans="1:35" x14ac:dyDescent="0.2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</row>
    <row r="1218" spans="1:35" x14ac:dyDescent="0.2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</row>
    <row r="1219" spans="1:35" x14ac:dyDescent="0.2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</row>
    <row r="1220" spans="1:35" x14ac:dyDescent="0.2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</row>
    <row r="1221" spans="1:35" x14ac:dyDescent="0.2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</row>
    <row r="1222" spans="1:35" x14ac:dyDescent="0.2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</row>
    <row r="1223" spans="1:35" x14ac:dyDescent="0.2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</row>
    <row r="1224" spans="1:35" x14ac:dyDescent="0.2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</row>
    <row r="1225" spans="1:35" x14ac:dyDescent="0.2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</row>
    <row r="1226" spans="1:35" x14ac:dyDescent="0.2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F104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2.6640625" defaultRowHeight="15.75" customHeight="1" x14ac:dyDescent="0.25"/>
  <cols>
    <col min="1" max="1" width="13.88671875" customWidth="1"/>
    <col min="2" max="2" width="31.6640625" customWidth="1"/>
    <col min="3" max="3" width="15.77734375" customWidth="1"/>
    <col min="30" max="30" width="2.21875" customWidth="1"/>
    <col min="57" max="57" width="2.21875" customWidth="1"/>
    <col min="84" max="84" width="2.21875" customWidth="1"/>
  </cols>
  <sheetData>
    <row r="1" spans="1:110" ht="158.4" x14ac:dyDescent="0.25">
      <c r="A1" s="63" t="s">
        <v>97</v>
      </c>
      <c r="B1" s="63" t="s">
        <v>98</v>
      </c>
      <c r="C1" s="63" t="s">
        <v>99</v>
      </c>
      <c r="D1" s="64" t="s">
        <v>7</v>
      </c>
      <c r="E1" s="64"/>
      <c r="F1" s="64" t="s">
        <v>11</v>
      </c>
      <c r="G1" s="64"/>
      <c r="H1" s="64" t="s">
        <v>45</v>
      </c>
      <c r="I1" s="64"/>
      <c r="J1" s="65" t="s">
        <v>100</v>
      </c>
      <c r="K1" s="65"/>
      <c r="L1" s="64" t="s">
        <v>43</v>
      </c>
      <c r="M1" s="64"/>
      <c r="N1" s="64" t="s">
        <v>15</v>
      </c>
      <c r="O1" s="64"/>
      <c r="P1" s="64" t="s">
        <v>50</v>
      </c>
      <c r="Q1" s="64"/>
      <c r="R1" s="64" t="s">
        <v>17</v>
      </c>
      <c r="S1" s="64"/>
      <c r="T1" s="64" t="s">
        <v>47</v>
      </c>
      <c r="U1" s="64"/>
      <c r="V1" s="65" t="s">
        <v>19</v>
      </c>
      <c r="W1" s="65"/>
      <c r="X1" s="64" t="s">
        <v>44</v>
      </c>
      <c r="Y1" s="64"/>
      <c r="Z1" s="64" t="s">
        <v>48</v>
      </c>
      <c r="AA1" s="64"/>
      <c r="AB1" s="64" t="s">
        <v>49</v>
      </c>
      <c r="AC1" s="63"/>
      <c r="AD1" s="66"/>
      <c r="AE1" s="64" t="s">
        <v>7</v>
      </c>
      <c r="AF1" s="64"/>
      <c r="AG1" s="64" t="s">
        <v>11</v>
      </c>
      <c r="AH1" s="64"/>
      <c r="AI1" s="64" t="s">
        <v>45</v>
      </c>
      <c r="AJ1" s="64"/>
      <c r="AK1" s="65" t="s">
        <v>100</v>
      </c>
      <c r="AL1" s="65"/>
      <c r="AM1" s="64" t="s">
        <v>43</v>
      </c>
      <c r="AN1" s="64"/>
      <c r="AO1" s="64" t="s">
        <v>101</v>
      </c>
      <c r="AP1" s="64"/>
      <c r="AQ1" s="64" t="s">
        <v>50</v>
      </c>
      <c r="AR1" s="64"/>
      <c r="AS1" s="64" t="s">
        <v>17</v>
      </c>
      <c r="AT1" s="64"/>
      <c r="AU1" s="64" t="s">
        <v>47</v>
      </c>
      <c r="AV1" s="64"/>
      <c r="AW1" s="65" t="s">
        <v>19</v>
      </c>
      <c r="AX1" s="65"/>
      <c r="AY1" s="64" t="s">
        <v>44</v>
      </c>
      <c r="AZ1" s="64"/>
      <c r="BA1" s="64" t="s">
        <v>48</v>
      </c>
      <c r="BB1" s="64"/>
      <c r="BC1" s="64" t="s">
        <v>49</v>
      </c>
      <c r="BD1" s="63"/>
      <c r="BE1" s="66"/>
      <c r="BF1" s="64" t="s">
        <v>7</v>
      </c>
      <c r="BG1" s="64"/>
      <c r="BH1" s="64" t="s">
        <v>11</v>
      </c>
      <c r="BI1" s="64"/>
      <c r="BJ1" s="64" t="s">
        <v>45</v>
      </c>
      <c r="BK1" s="64"/>
      <c r="BL1" s="65" t="s">
        <v>100</v>
      </c>
      <c r="BM1" s="65"/>
      <c r="BN1" s="64" t="s">
        <v>43</v>
      </c>
      <c r="BO1" s="64"/>
      <c r="BP1" s="64" t="s">
        <v>101</v>
      </c>
      <c r="BQ1" s="64"/>
      <c r="BR1" s="64" t="s">
        <v>50</v>
      </c>
      <c r="BS1" s="64"/>
      <c r="BT1" s="64" t="s">
        <v>17</v>
      </c>
      <c r="BU1" s="64"/>
      <c r="BV1" s="64" t="s">
        <v>47</v>
      </c>
      <c r="BW1" s="64"/>
      <c r="BX1" s="65" t="s">
        <v>19</v>
      </c>
      <c r="BY1" s="65"/>
      <c r="BZ1" s="64" t="s">
        <v>44</v>
      </c>
      <c r="CA1" s="64"/>
      <c r="CB1" s="64" t="s">
        <v>48</v>
      </c>
      <c r="CC1" s="64"/>
      <c r="CD1" s="64" t="s">
        <v>49</v>
      </c>
      <c r="CE1" s="63"/>
      <c r="CF1" s="66"/>
      <c r="CG1" s="64" t="s">
        <v>7</v>
      </c>
      <c r="CH1" s="64"/>
      <c r="CI1" s="64" t="s">
        <v>11</v>
      </c>
      <c r="CJ1" s="64"/>
      <c r="CK1" s="64" t="s">
        <v>45</v>
      </c>
      <c r="CL1" s="64"/>
      <c r="CM1" s="65" t="s">
        <v>100</v>
      </c>
      <c r="CN1" s="65"/>
      <c r="CO1" s="64" t="s">
        <v>43</v>
      </c>
      <c r="CP1" s="64"/>
      <c r="CQ1" s="64" t="s">
        <v>101</v>
      </c>
      <c r="CR1" s="64"/>
      <c r="CS1" s="64" t="s">
        <v>50</v>
      </c>
      <c r="CT1" s="64"/>
      <c r="CU1" s="64" t="s">
        <v>17</v>
      </c>
      <c r="CV1" s="64"/>
      <c r="CW1" s="64" t="s">
        <v>47</v>
      </c>
      <c r="CX1" s="64"/>
      <c r="CY1" s="65" t="s">
        <v>19</v>
      </c>
      <c r="CZ1" s="65"/>
      <c r="DA1" s="64" t="s">
        <v>44</v>
      </c>
      <c r="DB1" s="64"/>
      <c r="DC1" s="64" t="s">
        <v>48</v>
      </c>
      <c r="DD1" s="64"/>
      <c r="DE1" s="64" t="s">
        <v>49</v>
      </c>
      <c r="DF1" s="63"/>
    </row>
    <row r="2" spans="1:110" ht="26.4" x14ac:dyDescent="0.25">
      <c r="A2" s="63"/>
      <c r="B2" s="63"/>
      <c r="C2" s="63" t="s">
        <v>102</v>
      </c>
      <c r="D2" s="64" t="s">
        <v>5</v>
      </c>
      <c r="E2" s="64" t="s">
        <v>6</v>
      </c>
      <c r="F2" s="64" t="s">
        <v>5</v>
      </c>
      <c r="G2" s="64" t="s">
        <v>6</v>
      </c>
      <c r="H2" s="64" t="s">
        <v>5</v>
      </c>
      <c r="I2" s="64" t="s">
        <v>6</v>
      </c>
      <c r="J2" s="64" t="s">
        <v>5</v>
      </c>
      <c r="K2" s="64" t="s">
        <v>6</v>
      </c>
      <c r="L2" s="64" t="s">
        <v>5</v>
      </c>
      <c r="M2" s="64" t="s">
        <v>6</v>
      </c>
      <c r="N2" s="64" t="s">
        <v>5</v>
      </c>
      <c r="O2" s="64" t="s">
        <v>6</v>
      </c>
      <c r="P2" s="64" t="s">
        <v>5</v>
      </c>
      <c r="Q2" s="64" t="s">
        <v>6</v>
      </c>
      <c r="R2" s="64" t="s">
        <v>5</v>
      </c>
      <c r="S2" s="64" t="s">
        <v>6</v>
      </c>
      <c r="T2" s="64" t="s">
        <v>5</v>
      </c>
      <c r="U2" s="64" t="s">
        <v>6</v>
      </c>
      <c r="V2" s="64" t="s">
        <v>5</v>
      </c>
      <c r="W2" s="64" t="s">
        <v>6</v>
      </c>
      <c r="X2" s="64" t="s">
        <v>5</v>
      </c>
      <c r="Y2" s="64" t="s">
        <v>6</v>
      </c>
      <c r="Z2" s="64" t="s">
        <v>5</v>
      </c>
      <c r="AA2" s="64" t="s">
        <v>6</v>
      </c>
      <c r="AB2" s="64" t="s">
        <v>5</v>
      </c>
      <c r="AC2" s="64" t="s">
        <v>6</v>
      </c>
      <c r="AD2" s="66"/>
      <c r="AE2" s="64" t="s">
        <v>5</v>
      </c>
      <c r="AF2" s="64" t="s">
        <v>6</v>
      </c>
      <c r="AG2" s="64" t="s">
        <v>5</v>
      </c>
      <c r="AH2" s="64" t="s">
        <v>6</v>
      </c>
      <c r="AI2" s="64" t="s">
        <v>5</v>
      </c>
      <c r="AJ2" s="64" t="s">
        <v>6</v>
      </c>
      <c r="AK2" s="64" t="s">
        <v>5</v>
      </c>
      <c r="AL2" s="64" t="s">
        <v>6</v>
      </c>
      <c r="AM2" s="64" t="s">
        <v>5</v>
      </c>
      <c r="AN2" s="64" t="s">
        <v>6</v>
      </c>
      <c r="AO2" s="64" t="s">
        <v>5</v>
      </c>
      <c r="AP2" s="64" t="s">
        <v>6</v>
      </c>
      <c r="AQ2" s="64" t="s">
        <v>5</v>
      </c>
      <c r="AR2" s="64" t="s">
        <v>6</v>
      </c>
      <c r="AS2" s="64" t="s">
        <v>5</v>
      </c>
      <c r="AT2" s="64" t="s">
        <v>6</v>
      </c>
      <c r="AU2" s="64" t="s">
        <v>5</v>
      </c>
      <c r="AV2" s="64" t="s">
        <v>6</v>
      </c>
      <c r="AW2" s="64" t="s">
        <v>5</v>
      </c>
      <c r="AX2" s="64" t="s">
        <v>6</v>
      </c>
      <c r="AY2" s="64" t="s">
        <v>5</v>
      </c>
      <c r="AZ2" s="64" t="s">
        <v>6</v>
      </c>
      <c r="BA2" s="64" t="s">
        <v>5</v>
      </c>
      <c r="BB2" s="64" t="s">
        <v>6</v>
      </c>
      <c r="BC2" s="64" t="s">
        <v>5</v>
      </c>
      <c r="BD2" s="64" t="s">
        <v>6</v>
      </c>
      <c r="BE2" s="66"/>
      <c r="BF2" s="64" t="s">
        <v>5</v>
      </c>
      <c r="BG2" s="64" t="s">
        <v>6</v>
      </c>
      <c r="BH2" s="64" t="s">
        <v>5</v>
      </c>
      <c r="BI2" s="64" t="s">
        <v>6</v>
      </c>
      <c r="BJ2" s="64" t="s">
        <v>5</v>
      </c>
      <c r="BK2" s="64" t="s">
        <v>6</v>
      </c>
      <c r="BL2" s="64" t="s">
        <v>5</v>
      </c>
      <c r="BM2" s="64" t="s">
        <v>6</v>
      </c>
      <c r="BN2" s="64" t="s">
        <v>5</v>
      </c>
      <c r="BO2" s="64" t="s">
        <v>6</v>
      </c>
      <c r="BP2" s="64" t="s">
        <v>5</v>
      </c>
      <c r="BQ2" s="64" t="s">
        <v>6</v>
      </c>
      <c r="BR2" s="64" t="s">
        <v>5</v>
      </c>
      <c r="BS2" s="64" t="s">
        <v>6</v>
      </c>
      <c r="BT2" s="64" t="s">
        <v>5</v>
      </c>
      <c r="BU2" s="64" t="s">
        <v>6</v>
      </c>
      <c r="BV2" s="64" t="s">
        <v>5</v>
      </c>
      <c r="BW2" s="64" t="s">
        <v>6</v>
      </c>
      <c r="BX2" s="64" t="s">
        <v>5</v>
      </c>
      <c r="BY2" s="64" t="s">
        <v>6</v>
      </c>
      <c r="BZ2" s="64" t="s">
        <v>5</v>
      </c>
      <c r="CA2" s="64" t="s">
        <v>6</v>
      </c>
      <c r="CB2" s="64" t="s">
        <v>5</v>
      </c>
      <c r="CC2" s="64" t="s">
        <v>6</v>
      </c>
      <c r="CD2" s="64" t="s">
        <v>5</v>
      </c>
      <c r="CE2" s="64" t="s">
        <v>6</v>
      </c>
      <c r="CF2" s="66"/>
      <c r="CG2" s="64" t="s">
        <v>5</v>
      </c>
      <c r="CH2" s="64" t="s">
        <v>6</v>
      </c>
      <c r="CI2" s="64" t="s">
        <v>5</v>
      </c>
      <c r="CJ2" s="64" t="s">
        <v>6</v>
      </c>
      <c r="CK2" s="64" t="s">
        <v>5</v>
      </c>
      <c r="CL2" s="64" t="s">
        <v>6</v>
      </c>
      <c r="CM2" s="64" t="s">
        <v>5</v>
      </c>
      <c r="CN2" s="64" t="s">
        <v>6</v>
      </c>
      <c r="CO2" s="64" t="s">
        <v>5</v>
      </c>
      <c r="CP2" s="64" t="s">
        <v>6</v>
      </c>
      <c r="CQ2" s="64" t="s">
        <v>5</v>
      </c>
      <c r="CR2" s="64" t="s">
        <v>6</v>
      </c>
      <c r="CS2" s="64" t="s">
        <v>5</v>
      </c>
      <c r="CT2" s="64" t="s">
        <v>6</v>
      </c>
      <c r="CU2" s="64" t="s">
        <v>5</v>
      </c>
      <c r="CV2" s="64" t="s">
        <v>6</v>
      </c>
      <c r="CW2" s="64" t="s">
        <v>5</v>
      </c>
      <c r="CX2" s="64" t="s">
        <v>6</v>
      </c>
      <c r="CY2" s="64" t="s">
        <v>5</v>
      </c>
      <c r="CZ2" s="64" t="s">
        <v>6</v>
      </c>
      <c r="DA2" s="64" t="s">
        <v>5</v>
      </c>
      <c r="DB2" s="64" t="s">
        <v>6</v>
      </c>
      <c r="DC2" s="64" t="s">
        <v>5</v>
      </c>
      <c r="DD2" s="64" t="s">
        <v>6</v>
      </c>
      <c r="DE2" s="64" t="s">
        <v>5</v>
      </c>
      <c r="DF2" s="64" t="s">
        <v>6</v>
      </c>
    </row>
    <row r="3" spans="1:110" ht="13.2" x14ac:dyDescent="0.25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9"/>
      <c r="AE3" s="68" t="s">
        <v>8</v>
      </c>
      <c r="AF3" s="68" t="s">
        <v>8</v>
      </c>
      <c r="AG3" s="68" t="s">
        <v>8</v>
      </c>
      <c r="AH3" s="68" t="s">
        <v>8</v>
      </c>
      <c r="AI3" s="68" t="s">
        <v>8</v>
      </c>
      <c r="AJ3" s="68" t="s">
        <v>8</v>
      </c>
      <c r="AK3" s="68" t="s">
        <v>8</v>
      </c>
      <c r="AL3" s="68" t="s">
        <v>8</v>
      </c>
      <c r="AM3" s="68" t="s">
        <v>8</v>
      </c>
      <c r="AN3" s="68" t="s">
        <v>8</v>
      </c>
      <c r="AO3" s="68" t="s">
        <v>8</v>
      </c>
      <c r="AP3" s="68" t="s">
        <v>8</v>
      </c>
      <c r="AQ3" s="68" t="s">
        <v>8</v>
      </c>
      <c r="AR3" s="68" t="s">
        <v>8</v>
      </c>
      <c r="AS3" s="68" t="s">
        <v>8</v>
      </c>
      <c r="AT3" s="68" t="s">
        <v>8</v>
      </c>
      <c r="AU3" s="68" t="s">
        <v>8</v>
      </c>
      <c r="AV3" s="68" t="s">
        <v>8</v>
      </c>
      <c r="AW3" s="68" t="s">
        <v>8</v>
      </c>
      <c r="AX3" s="68" t="s">
        <v>8</v>
      </c>
      <c r="AY3" s="68" t="s">
        <v>8</v>
      </c>
      <c r="AZ3" s="68" t="s">
        <v>8</v>
      </c>
      <c r="BA3" s="68" t="s">
        <v>8</v>
      </c>
      <c r="BB3" s="68" t="s">
        <v>8</v>
      </c>
      <c r="BC3" s="68" t="s">
        <v>8</v>
      </c>
      <c r="BD3" s="68" t="s">
        <v>8</v>
      </c>
      <c r="BE3" s="69"/>
      <c r="BF3" s="68" t="s">
        <v>9</v>
      </c>
      <c r="BG3" s="68" t="s">
        <v>9</v>
      </c>
      <c r="BH3" s="68" t="s">
        <v>9</v>
      </c>
      <c r="BI3" s="68" t="s">
        <v>9</v>
      </c>
      <c r="BJ3" s="68" t="s">
        <v>9</v>
      </c>
      <c r="BK3" s="68" t="s">
        <v>9</v>
      </c>
      <c r="BL3" s="68" t="s">
        <v>9</v>
      </c>
      <c r="BM3" s="68" t="s">
        <v>9</v>
      </c>
      <c r="BN3" s="68" t="s">
        <v>9</v>
      </c>
      <c r="BO3" s="68" t="s">
        <v>9</v>
      </c>
      <c r="BP3" s="68" t="s">
        <v>9</v>
      </c>
      <c r="BQ3" s="68" t="s">
        <v>9</v>
      </c>
      <c r="BR3" s="68" t="s">
        <v>9</v>
      </c>
      <c r="BS3" s="68" t="s">
        <v>9</v>
      </c>
      <c r="BT3" s="68" t="s">
        <v>9</v>
      </c>
      <c r="BU3" s="68" t="s">
        <v>9</v>
      </c>
      <c r="BV3" s="68" t="s">
        <v>9</v>
      </c>
      <c r="BW3" s="68" t="s">
        <v>9</v>
      </c>
      <c r="BX3" s="68" t="s">
        <v>9</v>
      </c>
      <c r="BY3" s="68" t="s">
        <v>9</v>
      </c>
      <c r="BZ3" s="68" t="s">
        <v>9</v>
      </c>
      <c r="CA3" s="68" t="s">
        <v>9</v>
      </c>
      <c r="CB3" s="68" t="s">
        <v>9</v>
      </c>
      <c r="CC3" s="68" t="s">
        <v>9</v>
      </c>
      <c r="CD3" s="68" t="s">
        <v>9</v>
      </c>
      <c r="CE3" s="68" t="s">
        <v>9</v>
      </c>
      <c r="CF3" s="69"/>
      <c r="CG3" s="68" t="s">
        <v>10</v>
      </c>
      <c r="CH3" s="68" t="s">
        <v>10</v>
      </c>
      <c r="CI3" s="68" t="s">
        <v>10</v>
      </c>
      <c r="CJ3" s="68" t="s">
        <v>10</v>
      </c>
      <c r="CK3" s="68" t="s">
        <v>10</v>
      </c>
      <c r="CL3" s="68" t="s">
        <v>10</v>
      </c>
      <c r="CM3" s="68" t="s">
        <v>10</v>
      </c>
      <c r="CN3" s="68" t="s">
        <v>10</v>
      </c>
      <c r="CO3" s="68" t="s">
        <v>10</v>
      </c>
      <c r="CP3" s="68" t="s">
        <v>10</v>
      </c>
      <c r="CQ3" s="68" t="s">
        <v>10</v>
      </c>
      <c r="CR3" s="68" t="s">
        <v>10</v>
      </c>
      <c r="CS3" s="68" t="s">
        <v>10</v>
      </c>
      <c r="CT3" s="68" t="s">
        <v>10</v>
      </c>
      <c r="CU3" s="68" t="s">
        <v>10</v>
      </c>
      <c r="CV3" s="68" t="s">
        <v>10</v>
      </c>
      <c r="CW3" s="68" t="s">
        <v>10</v>
      </c>
      <c r="CX3" s="68" t="s">
        <v>10</v>
      </c>
      <c r="CY3" s="68" t="s">
        <v>10</v>
      </c>
      <c r="CZ3" s="68" t="s">
        <v>10</v>
      </c>
      <c r="DA3" s="68" t="s">
        <v>10</v>
      </c>
      <c r="DB3" s="68" t="s">
        <v>10</v>
      </c>
      <c r="DC3" s="68" t="s">
        <v>10</v>
      </c>
      <c r="DD3" s="68" t="s">
        <v>10</v>
      </c>
      <c r="DE3" s="68" t="s">
        <v>10</v>
      </c>
      <c r="DF3" s="68" t="s">
        <v>10</v>
      </c>
    </row>
    <row r="4" spans="1:110" ht="39.6" x14ac:dyDescent="0.25">
      <c r="A4" s="41" t="s">
        <v>55</v>
      </c>
      <c r="B4" s="41" t="s">
        <v>103</v>
      </c>
      <c r="C4" s="17">
        <v>9</v>
      </c>
      <c r="M4" s="17">
        <v>1</v>
      </c>
      <c r="O4" s="17">
        <v>1</v>
      </c>
      <c r="S4" s="17">
        <v>1</v>
      </c>
      <c r="AD4" s="70"/>
      <c r="AE4" s="17" t="str">
        <f>IF(D4=1,'#3b Salarisschalen referentie-c'!$AA$24,"")</f>
        <v/>
      </c>
      <c r="AF4" s="17" t="str">
        <f>IF(E4=1,'#3b Salarisschalen referentie-c'!$AA$24,"")</f>
        <v/>
      </c>
      <c r="AG4" s="17" t="str">
        <f>IF(F4=1,'#3b Salarisschalen referentie-c'!$AA$24,"")</f>
        <v/>
      </c>
      <c r="AH4" s="17" t="str">
        <f>IF(G4=1,'#3b Salarisschalen referentie-c'!$AA$24,"")</f>
        <v/>
      </c>
      <c r="AI4" s="17" t="str">
        <f>IF(H4=1,'#3b Salarisschalen referentie-c'!$AA$24,"")</f>
        <v/>
      </c>
      <c r="AJ4" s="17" t="str">
        <f>IF(I4=1,'#3b Salarisschalen referentie-c'!$AA$24,"")</f>
        <v/>
      </c>
      <c r="AK4" s="17" t="str">
        <f>IF(J4=1,'#3b Salarisschalen referentie-c'!$AA$24,"")</f>
        <v/>
      </c>
      <c r="AL4" s="17" t="str">
        <f>IF(K4=1,'#3b Salarisschalen referentie-c'!$AA$24,"")</f>
        <v/>
      </c>
      <c r="AM4" s="17" t="str">
        <f>IF(L4=1,'#3b Salarisschalen referentie-c'!$AA$24,"")</f>
        <v/>
      </c>
      <c r="AN4" s="71">
        <f>IF(M4=1,'#3b Salarisschalen referentie-c'!$AA$24,"")</f>
        <v>22.213768115942031</v>
      </c>
      <c r="AO4" s="17" t="str">
        <f>IF(N4=1,'#3b Salarisschalen referentie-c'!$AA$24,"")</f>
        <v/>
      </c>
      <c r="AP4" s="71">
        <f>IF(O4=1,'#3b Salarisschalen referentie-c'!$AA$24,"")</f>
        <v>22.213768115942031</v>
      </c>
      <c r="AQ4" s="17" t="str">
        <f>IF(P4=1,'#3b Salarisschalen referentie-c'!$AA$24,"")</f>
        <v/>
      </c>
      <c r="AR4" s="17" t="str">
        <f>IF(Q4=1,'#3b Salarisschalen referentie-c'!$AA$24,"")</f>
        <v/>
      </c>
      <c r="AS4" s="17" t="str">
        <f>IF(R4=1,'#3b Salarisschalen referentie-c'!$AA$24,"")</f>
        <v/>
      </c>
      <c r="AT4" s="71">
        <f>IF(S4=1,'#3b Salarisschalen referentie-c'!$AA$24,"")</f>
        <v>22.213768115942031</v>
      </c>
      <c r="AU4" s="17" t="str">
        <f>IF(T4=1,'#3b Salarisschalen referentie-c'!$AA$24,"")</f>
        <v/>
      </c>
      <c r="AV4" s="17" t="str">
        <f>IF(U4=1,'#3b Salarisschalen referentie-c'!$AA$24,"")</f>
        <v/>
      </c>
      <c r="AW4" s="17" t="str">
        <f>IF(V4=1,'#3b Salarisschalen referentie-c'!$AA$24,"")</f>
        <v/>
      </c>
      <c r="AX4" s="17" t="str">
        <f>IF(W4=1,'#3b Salarisschalen referentie-c'!$AA$24,"")</f>
        <v/>
      </c>
      <c r="AY4" s="17" t="str">
        <f>IF(X4=1,'#3b Salarisschalen referentie-c'!$AA$24,"")</f>
        <v/>
      </c>
      <c r="AZ4" s="17" t="str">
        <f>IF(Y4=1,'#3b Salarisschalen referentie-c'!$AA$24,"")</f>
        <v/>
      </c>
      <c r="BA4" s="17" t="str">
        <f>IF(Z4=1,'#3b Salarisschalen referentie-c'!$AA$24,"")</f>
        <v/>
      </c>
      <c r="BB4" s="17" t="str">
        <f>IF(AA4=1,'#3b Salarisschalen referentie-c'!$AA$24,"")</f>
        <v/>
      </c>
      <c r="BC4" s="17" t="str">
        <f>IF(AB4=1,'#3b Salarisschalen referentie-c'!$AA$24,"")</f>
        <v/>
      </c>
      <c r="BD4" s="17" t="str">
        <f>IF(AC4=1,'#3b Salarisschalen referentie-c'!$AA$24,"")</f>
        <v/>
      </c>
      <c r="BE4" s="70"/>
      <c r="BF4" s="17" t="str">
        <f>IF(D4=1,'#3b Salarisschalen referentie-c'!$AA$25,"")</f>
        <v/>
      </c>
      <c r="BG4" s="17" t="str">
        <f>IF(E4=1,'#3b Salarisschalen referentie-c'!$AA$25,"")</f>
        <v/>
      </c>
      <c r="BH4" s="17" t="str">
        <f>IF(F4=1,'#3b Salarisschalen referentie-c'!$AA$25,"")</f>
        <v/>
      </c>
      <c r="BI4" s="17" t="str">
        <f>IF(G4=1,'#3b Salarisschalen referentie-c'!$AA$25,"")</f>
        <v/>
      </c>
      <c r="BJ4" s="17" t="str">
        <f>IF(H4=1,'#3b Salarisschalen referentie-c'!$AA$25,"")</f>
        <v/>
      </c>
      <c r="BK4" s="17" t="str">
        <f>IF(I4=1,'#3b Salarisschalen referentie-c'!$AA$25,"")</f>
        <v/>
      </c>
      <c r="BL4" s="17" t="str">
        <f>IF(J4=1,'#3b Salarisschalen referentie-c'!$AA$25,"")</f>
        <v/>
      </c>
      <c r="BM4" s="17" t="str">
        <f>IF(K4=1,'#3b Salarisschalen referentie-c'!$AA$25,"")</f>
        <v/>
      </c>
      <c r="BN4" s="17" t="str">
        <f>IF(L4=1,'#3b Salarisschalen referentie-c'!$AA$25,"")</f>
        <v/>
      </c>
      <c r="BO4" s="71">
        <f>IF(M4=1,'#3b Salarisschalen referentie-c'!$AA$25,"")</f>
        <v>24.661231884057969</v>
      </c>
      <c r="BP4" s="17" t="str">
        <f>IF(N4=1,'#3b Salarisschalen referentie-c'!$AA$25,"")</f>
        <v/>
      </c>
      <c r="BQ4" s="71">
        <f>IF(O4=1,'#3b Salarisschalen referentie-c'!$AA$25,"")</f>
        <v>24.661231884057969</v>
      </c>
      <c r="BR4" s="17" t="str">
        <f>IF(P4=1,'#3b Salarisschalen referentie-c'!$AA$25,"")</f>
        <v/>
      </c>
      <c r="BS4" s="17" t="str">
        <f>IF(Q4=1,'#3b Salarisschalen referentie-c'!$AA$25,"")</f>
        <v/>
      </c>
      <c r="BT4" s="17" t="str">
        <f>IF(R4=1,'#3b Salarisschalen referentie-c'!$AA$25,"")</f>
        <v/>
      </c>
      <c r="BU4" s="71">
        <f>IF(S4=1,'#3b Salarisschalen referentie-c'!$AA$25,"")</f>
        <v>24.661231884057969</v>
      </c>
      <c r="BV4" s="17" t="str">
        <f>IF(T4=1,'#3b Salarisschalen referentie-c'!$AA$25,"")</f>
        <v/>
      </c>
      <c r="BW4" s="17" t="str">
        <f>IF(U4=1,'#3b Salarisschalen referentie-c'!$AA$25,"")</f>
        <v/>
      </c>
      <c r="BX4" s="17" t="str">
        <f>IF(V4=1,'#3b Salarisschalen referentie-c'!$AA$25,"")</f>
        <v/>
      </c>
      <c r="BY4" s="17" t="str">
        <f>IF(W4=1,'#3b Salarisschalen referentie-c'!$AA$25,"")</f>
        <v/>
      </c>
      <c r="BZ4" s="17" t="str">
        <f>IF(X4=1,'#3b Salarisschalen referentie-c'!$AA$25,"")</f>
        <v/>
      </c>
      <c r="CA4" s="17" t="str">
        <f>IF(Y4=1,'#3b Salarisschalen referentie-c'!$AA$25,"")</f>
        <v/>
      </c>
      <c r="CB4" s="17" t="str">
        <f>IF(Z4=1,'#3b Salarisschalen referentie-c'!$AA$25,"")</f>
        <v/>
      </c>
      <c r="CC4" s="17" t="str">
        <f>IF(AA4=1,'#3b Salarisschalen referentie-c'!$AA$25,"")</f>
        <v/>
      </c>
      <c r="CD4" s="17" t="str">
        <f>IF(AB4=1,'#3b Salarisschalen referentie-c'!$AA$25,"")</f>
        <v/>
      </c>
      <c r="CE4" s="17" t="str">
        <f>IF(AC4=1,'#3b Salarisschalen referentie-c'!$AA$25,"")</f>
        <v/>
      </c>
      <c r="CF4" s="70"/>
      <c r="CG4" s="17" t="str">
        <f>IF(D4=1,'#3b Salarisschalen referentie-c'!$AA$26,"")</f>
        <v/>
      </c>
      <c r="CH4" s="17" t="str">
        <f>IF(E4=1,'#3b Salarisschalen referentie-c'!$AA$26,"")</f>
        <v/>
      </c>
      <c r="CI4" s="17" t="str">
        <f>IF(F4=1,'#3b Salarisschalen referentie-c'!$AA$26,"")</f>
        <v/>
      </c>
      <c r="CJ4" s="17" t="str">
        <f>IF(G4=1,'#3b Salarisschalen referentie-c'!$AA$26,"")</f>
        <v/>
      </c>
      <c r="CK4" s="17" t="str">
        <f>IF(H4=1,'#3b Salarisschalen referentie-c'!$AA$26,"")</f>
        <v/>
      </c>
      <c r="CL4" s="17" t="str">
        <f>IF(I4=1,'#3b Salarisschalen referentie-c'!$AA$26,"")</f>
        <v/>
      </c>
      <c r="CM4" s="17" t="str">
        <f>IF(J4=1,'#3b Salarisschalen referentie-c'!$AA$26,"")</f>
        <v/>
      </c>
      <c r="CN4" s="17" t="str">
        <f>IF(K4=1,'#3b Salarisschalen referentie-c'!$AA$26,"")</f>
        <v/>
      </c>
      <c r="CO4" s="17" t="str">
        <f>IF(L4=1,'#3b Salarisschalen referentie-c'!$AA$26,"")</f>
        <v/>
      </c>
      <c r="CP4" s="71">
        <f>IF(M4=1,'#3b Salarisschalen referentie-c'!$AA$26,"")</f>
        <v>29.072463768115941</v>
      </c>
      <c r="CQ4" s="17" t="str">
        <f>IF(N4=1,'#3b Salarisschalen referentie-c'!$AA$26,"")</f>
        <v/>
      </c>
      <c r="CR4" s="71">
        <f>IF(O4=1,'#3b Salarisschalen referentie-c'!$AA$26,"")</f>
        <v>29.072463768115941</v>
      </c>
      <c r="CS4" s="17" t="str">
        <f>IF(P4=1,'#3b Salarisschalen referentie-c'!$AA$26,"")</f>
        <v/>
      </c>
      <c r="CT4" s="17" t="str">
        <f>IF(Q4=1,'#3b Salarisschalen referentie-c'!$AA$26,"")</f>
        <v/>
      </c>
      <c r="CU4" s="17" t="str">
        <f>IF(R4=1,'#3b Salarisschalen referentie-c'!$AA$26,"")</f>
        <v/>
      </c>
      <c r="CV4" s="71">
        <f>IF(S4=1,'#3b Salarisschalen referentie-c'!$AA$26,"")</f>
        <v>29.072463768115941</v>
      </c>
      <c r="CW4" s="17" t="str">
        <f>IF(T4=1,'#3b Salarisschalen referentie-c'!$AA$26,"")</f>
        <v/>
      </c>
      <c r="CX4" s="17" t="str">
        <f>IF(U4=1,'#3b Salarisschalen referentie-c'!$AA$26,"")</f>
        <v/>
      </c>
      <c r="CY4" s="17" t="str">
        <f>IF(V4=1,'#3b Salarisschalen referentie-c'!$AA$26,"")</f>
        <v/>
      </c>
      <c r="CZ4" s="17" t="str">
        <f>IF(W4=1,'#3b Salarisschalen referentie-c'!$AA$26,"")</f>
        <v/>
      </c>
      <c r="DA4" s="17" t="str">
        <f>IF(X4=1,'#3b Salarisschalen referentie-c'!$AA$26,"")</f>
        <v/>
      </c>
      <c r="DB4" s="17" t="str">
        <f>IF(Y4=1,'#3b Salarisschalen referentie-c'!$AA$26,"")</f>
        <v/>
      </c>
      <c r="DC4" s="17" t="str">
        <f>IF(Z4=1,'#3b Salarisschalen referentie-c'!$AA$26,"")</f>
        <v/>
      </c>
      <c r="DD4" s="17" t="str">
        <f>IF(AA4=1,'#3b Salarisschalen referentie-c'!$AA$26,"")</f>
        <v/>
      </c>
      <c r="DE4" s="17" t="str">
        <f>IF(AB4=1,'#3b Salarisschalen referentie-c'!$AA$26,"")</f>
        <v/>
      </c>
      <c r="DF4" s="17" t="str">
        <f>IF(AC4=1,'#3b Salarisschalen referentie-c'!$AA$26,"")</f>
        <v/>
      </c>
    </row>
    <row r="5" spans="1:110" ht="13.2" x14ac:dyDescent="0.25">
      <c r="A5" s="41"/>
      <c r="B5" s="41" t="s">
        <v>104</v>
      </c>
      <c r="C5" s="17">
        <v>8</v>
      </c>
      <c r="L5" s="17">
        <v>1</v>
      </c>
      <c r="N5" s="17">
        <v>1</v>
      </c>
      <c r="Q5" s="17">
        <v>1</v>
      </c>
      <c r="R5" s="17">
        <v>1</v>
      </c>
      <c r="AD5" s="70"/>
      <c r="AE5" s="17" t="str">
        <f>IF(D5=1,'#3b Salarisschalen referentie-c'!$Z$24,"")</f>
        <v/>
      </c>
      <c r="AF5" s="17" t="str">
        <f>IF(E5=1,'#3b Salarisschalen referentie-c'!$Z$24,"")</f>
        <v/>
      </c>
      <c r="AG5" s="17" t="str">
        <f>IF(F5=1,'#3b Salarisschalen referentie-c'!$Z$24,"")</f>
        <v/>
      </c>
      <c r="AH5" s="17" t="str">
        <f>IF(G5=1,'#3b Salarisschalen referentie-c'!$Z$24,"")</f>
        <v/>
      </c>
      <c r="AI5" s="17" t="str">
        <f>IF(H5=1,'#3b Salarisschalen referentie-c'!$Z$24,"")</f>
        <v/>
      </c>
      <c r="AJ5" s="17" t="str">
        <f>IF(I5=1,'#3b Salarisschalen referentie-c'!$Z$24,"")</f>
        <v/>
      </c>
      <c r="AK5" s="17" t="str">
        <f>IF(J5=1,'#3b Salarisschalen referentie-c'!$Z$24,"")</f>
        <v/>
      </c>
      <c r="AL5" s="17" t="str">
        <f>IF(K5=1,'#3b Salarisschalen referentie-c'!$Z$24,"")</f>
        <v/>
      </c>
      <c r="AM5" s="71">
        <f>IF(L5=1,'#3b Salarisschalen referentie-c'!$Z$24,"")</f>
        <v>21.027173913043477</v>
      </c>
      <c r="AN5" s="17" t="str">
        <f>IF(M5=1,'#3b Salarisschalen referentie-c'!$Z$24,"")</f>
        <v/>
      </c>
      <c r="AO5" s="71">
        <f>IF(N5=1,'#3b Salarisschalen referentie-c'!$Z$24,"")</f>
        <v>21.027173913043477</v>
      </c>
      <c r="AP5" s="17" t="str">
        <f>IF(O5=1,'#3b Salarisschalen referentie-c'!$Z$24,"")</f>
        <v/>
      </c>
      <c r="AQ5" s="17" t="str">
        <f>IF(P5=1,'#3b Salarisschalen referentie-c'!$Z$24,"")</f>
        <v/>
      </c>
      <c r="AR5" s="71">
        <f>IF(Q5=1,'#3b Salarisschalen referentie-c'!$Z$24,"")</f>
        <v>21.027173913043477</v>
      </c>
      <c r="AS5" s="71">
        <f>IF(R5=1,'#3b Salarisschalen referentie-c'!$Z$24,"")</f>
        <v>21.027173913043477</v>
      </c>
      <c r="AT5" s="17" t="str">
        <f>IF(S5=1,'#3b Salarisschalen referentie-c'!$Z$24,"")</f>
        <v/>
      </c>
      <c r="AU5" s="17" t="str">
        <f>IF(T5=1,'#3b Salarisschalen referentie-c'!$Z$24,"")</f>
        <v/>
      </c>
      <c r="AV5" s="17" t="str">
        <f>IF(U5=1,'#3b Salarisschalen referentie-c'!$Z$24,"")</f>
        <v/>
      </c>
      <c r="AW5" s="17" t="str">
        <f>IF(V5=1,'#3b Salarisschalen referentie-c'!$Z$24,"")</f>
        <v/>
      </c>
      <c r="AX5" s="17" t="str">
        <f>IF(W5=1,'#3b Salarisschalen referentie-c'!$Z$24,"")</f>
        <v/>
      </c>
      <c r="AY5" s="17" t="str">
        <f>IF(X5=1,'#3b Salarisschalen referentie-c'!$Z$24,"")</f>
        <v/>
      </c>
      <c r="AZ5" s="17" t="str">
        <f>IF(Y5=1,'#3b Salarisschalen referentie-c'!$Z$24,"")</f>
        <v/>
      </c>
      <c r="BA5" s="17" t="str">
        <f>IF(Z5=1,'#3b Salarisschalen referentie-c'!$Z$24,"")</f>
        <v/>
      </c>
      <c r="BB5" s="17" t="str">
        <f>IF(AA5=1,'#3b Salarisschalen referentie-c'!$Z$24,"")</f>
        <v/>
      </c>
      <c r="BC5" s="17" t="str">
        <f>IF(AB5=1,'#3b Salarisschalen referentie-c'!$Z$24,"")</f>
        <v/>
      </c>
      <c r="BD5" s="17" t="str">
        <f>IF(AC5=1,'#3b Salarisschalen referentie-c'!$Z$24,"")</f>
        <v/>
      </c>
      <c r="BE5" s="70"/>
      <c r="BF5" s="17" t="str">
        <f>IF(D5=1,'#3b Salarisschalen referentie-c'!$Z$25,"")</f>
        <v/>
      </c>
      <c r="BG5" s="17" t="str">
        <f>IF(E5=1,'#3b Salarisschalen referentie-c'!$Z$25,"")</f>
        <v/>
      </c>
      <c r="BH5" s="17" t="str">
        <f>IF(F5=1,'#3b Salarisschalen referentie-c'!$Z$25,"")</f>
        <v/>
      </c>
      <c r="BI5" s="17" t="str">
        <f>IF(G5=1,'#3b Salarisschalen referentie-c'!$Z$25,"")</f>
        <v/>
      </c>
      <c r="BJ5" s="17" t="str">
        <f>IF(H5=1,'#3b Salarisschalen referentie-c'!$Z$25,"")</f>
        <v/>
      </c>
      <c r="BK5" s="17" t="str">
        <f>IF(I5=1,'#3b Salarisschalen referentie-c'!$Z$25,"")</f>
        <v/>
      </c>
      <c r="BL5" s="17" t="str">
        <f>IF(J5=1,'#3b Salarisschalen referentie-c'!$Z$25,"")</f>
        <v/>
      </c>
      <c r="BM5" s="17" t="str">
        <f>IF(K5=1,'#3b Salarisschalen referentie-c'!$Z$25,"")</f>
        <v/>
      </c>
      <c r="BN5" s="71">
        <f>IF(L5=1,'#3b Salarisschalen referentie-c'!$Z$25,"")</f>
        <v>23.456521739130434</v>
      </c>
      <c r="BO5" s="17" t="str">
        <f>IF(M5=1,'#3b Salarisschalen referentie-c'!$Z$25,"")</f>
        <v/>
      </c>
      <c r="BP5" s="71">
        <f>IF(N5=1,'#3b Salarisschalen referentie-c'!$Z$25,"")</f>
        <v>23.456521739130434</v>
      </c>
      <c r="BQ5" s="17" t="str">
        <f>IF(O5=1,'#3b Salarisschalen referentie-c'!$Z$25,"")</f>
        <v/>
      </c>
      <c r="BR5" s="17" t="str">
        <f>IF(P5=1,'#3b Salarisschalen referentie-c'!$Z$25,"")</f>
        <v/>
      </c>
      <c r="BS5" s="71">
        <f>IF(Q5=1,'#3b Salarisschalen referentie-c'!$Z$25,"")</f>
        <v>23.456521739130434</v>
      </c>
      <c r="BT5" s="71">
        <f>IF(R5=1,'#3b Salarisschalen referentie-c'!$Z$25,"")</f>
        <v>23.456521739130434</v>
      </c>
      <c r="BU5" s="17" t="str">
        <f>IF(S5=1,'#3b Salarisschalen referentie-c'!$Z$25,"")</f>
        <v/>
      </c>
      <c r="BV5" s="17" t="str">
        <f>IF(T5=1,'#3b Salarisschalen referentie-c'!$Z$25,"")</f>
        <v/>
      </c>
      <c r="BW5" s="17" t="str">
        <f>IF(U5=1,'#3b Salarisschalen referentie-c'!$Z$25,"")</f>
        <v/>
      </c>
      <c r="BX5" s="17" t="str">
        <f>IF(V5=1,'#3b Salarisschalen referentie-c'!$Z$25,"")</f>
        <v/>
      </c>
      <c r="BY5" s="17" t="str">
        <f>IF(W5=1,'#3b Salarisschalen referentie-c'!$Z$25,"")</f>
        <v/>
      </c>
      <c r="BZ5" s="17" t="str">
        <f>IF(X5=1,'#3b Salarisschalen referentie-c'!$Z$25,"")</f>
        <v/>
      </c>
      <c r="CA5" s="17" t="str">
        <f>IF(Y5=1,'#3b Salarisschalen referentie-c'!$Z$25,"")</f>
        <v/>
      </c>
      <c r="CB5" s="17" t="str">
        <f>IF(Z5=1,'#3b Salarisschalen referentie-c'!$Z$25,"")</f>
        <v/>
      </c>
      <c r="CC5" s="17" t="str">
        <f>IF(AA5=1,'#3b Salarisschalen referentie-c'!$Z$25,"")</f>
        <v/>
      </c>
      <c r="CD5" s="17" t="str">
        <f>IF(AB5=1,'#3b Salarisschalen referentie-c'!$Z$25,"")</f>
        <v/>
      </c>
      <c r="CE5" s="17" t="str">
        <f>IF(AC5=1,'#3b Salarisschalen referentie-c'!$Z$25,"")</f>
        <v/>
      </c>
      <c r="CF5" s="70"/>
      <c r="CG5" s="17" t="str">
        <f>IF(D5=1,'#3b Salarisschalen referentie-c'!$Z$26,"")</f>
        <v/>
      </c>
      <c r="CH5" s="17" t="str">
        <f>IF(E5=1,'#3b Salarisschalen referentie-c'!$Z$26,"")</f>
        <v/>
      </c>
      <c r="CI5" s="17" t="str">
        <f>IF(F5=1,'#3b Salarisschalen referentie-c'!$Z$26,"")</f>
        <v/>
      </c>
      <c r="CJ5" s="17" t="str">
        <f>IF(G5=1,'#3b Salarisschalen referentie-c'!$Z$26,"")</f>
        <v/>
      </c>
      <c r="CK5" s="17" t="str">
        <f>IF(H5=1,'#3b Salarisschalen referentie-c'!$Z$26,"")</f>
        <v/>
      </c>
      <c r="CL5" s="17" t="str">
        <f>IF(I5=1,'#3b Salarisschalen referentie-c'!$Z$26,"")</f>
        <v/>
      </c>
      <c r="CM5" s="17" t="str">
        <f>IF(J5=1,'#3b Salarisschalen referentie-c'!$Z$26,"")</f>
        <v/>
      </c>
      <c r="CN5" s="17" t="str">
        <f>IF(K5=1,'#3b Salarisschalen referentie-c'!$Z$26,"")</f>
        <v/>
      </c>
      <c r="CO5" s="71">
        <f>IF(L5=1,'#3b Salarisschalen referentie-c'!$Z$26,"")</f>
        <v>27.843599033816421</v>
      </c>
      <c r="CP5" s="17" t="str">
        <f>IF(M5=1,'#3b Salarisschalen referentie-c'!$Z$26,"")</f>
        <v/>
      </c>
      <c r="CQ5" s="71">
        <f>IF(N5=1,'#3b Salarisschalen referentie-c'!$Z$26,"")</f>
        <v>27.843599033816421</v>
      </c>
      <c r="CR5" s="17" t="str">
        <f>IF(O5=1,'#3b Salarisschalen referentie-c'!$Z$26,"")</f>
        <v/>
      </c>
      <c r="CS5" s="17" t="str">
        <f>IF(P5=1,'#3b Salarisschalen referentie-c'!$Z$26,"")</f>
        <v/>
      </c>
      <c r="CT5" s="71">
        <f>IF(Q5=1,'#3b Salarisschalen referentie-c'!$Z$26,"")</f>
        <v>27.843599033816421</v>
      </c>
      <c r="CU5" s="71">
        <f>IF(R5=1,'#3b Salarisschalen referentie-c'!$Z$26,"")</f>
        <v>27.843599033816421</v>
      </c>
      <c r="CV5" s="17" t="str">
        <f>IF(S5=1,'#3b Salarisschalen referentie-c'!$Z$26,"")</f>
        <v/>
      </c>
      <c r="CW5" s="17" t="str">
        <f>IF(T5=1,'#3b Salarisschalen referentie-c'!$Z$26,"")</f>
        <v/>
      </c>
      <c r="CX5" s="17" t="str">
        <f>IF(U5=1,'#3b Salarisschalen referentie-c'!$Z$26,"")</f>
        <v/>
      </c>
      <c r="CY5" s="17" t="str">
        <f>IF(V5=1,'#3b Salarisschalen referentie-c'!$Z$26,"")</f>
        <v/>
      </c>
      <c r="CZ5" s="17" t="str">
        <f>IF(W5=1,'#3b Salarisschalen referentie-c'!$Z$26,"")</f>
        <v/>
      </c>
      <c r="DA5" s="17" t="str">
        <f>IF(X5=1,'#3b Salarisschalen referentie-c'!$Z$26,"")</f>
        <v/>
      </c>
      <c r="DB5" s="17" t="str">
        <f>IF(Y5=1,'#3b Salarisschalen referentie-c'!$Z$26,"")</f>
        <v/>
      </c>
      <c r="DC5" s="17" t="str">
        <f>IF(Z5=1,'#3b Salarisschalen referentie-c'!$Z$26,"")</f>
        <v/>
      </c>
      <c r="DD5" s="17" t="str">
        <f>IF(AA5=1,'#3b Salarisschalen referentie-c'!$Z$26,"")</f>
        <v/>
      </c>
      <c r="DE5" s="17" t="str">
        <f>IF(AB5=1,'#3b Salarisschalen referentie-c'!$Z$26,"")</f>
        <v/>
      </c>
      <c r="DF5" s="17" t="str">
        <f>IF(AC5=1,'#3b Salarisschalen referentie-c'!$Z$26,"")</f>
        <v/>
      </c>
    </row>
    <row r="6" spans="1:110" ht="13.2" x14ac:dyDescent="0.25">
      <c r="A6" s="41"/>
      <c r="B6" s="41" t="s">
        <v>105</v>
      </c>
      <c r="C6" s="17">
        <v>7</v>
      </c>
      <c r="P6" s="17">
        <v>1</v>
      </c>
      <c r="W6" s="17">
        <v>1</v>
      </c>
      <c r="AC6" s="17">
        <v>1</v>
      </c>
      <c r="AD6" s="70"/>
      <c r="AE6" s="17" t="str">
        <f>IF(D6=1,'#3b Salarisschalen referentie-c'!$Y$24,"")</f>
        <v/>
      </c>
      <c r="AF6" s="17" t="str">
        <f>IF(E6=1,'#3b Salarisschalen referentie-c'!$Y$24,"")</f>
        <v/>
      </c>
      <c r="AG6" s="17" t="str">
        <f>IF(F6=1,'#3b Salarisschalen referentie-c'!$Y$24,"")</f>
        <v/>
      </c>
      <c r="AH6" s="17" t="str">
        <f>IF(G6=1,'#3b Salarisschalen referentie-c'!$Y$24,"")</f>
        <v/>
      </c>
      <c r="AI6" s="17" t="str">
        <f>IF(H6=1,'#3b Salarisschalen referentie-c'!$Y$24,"")</f>
        <v/>
      </c>
      <c r="AJ6" s="17" t="str">
        <f>IF(I6=1,'#3b Salarisschalen referentie-c'!$Y$24,"")</f>
        <v/>
      </c>
      <c r="AK6" s="17" t="str">
        <f>IF(J6=1,'#3b Salarisschalen referentie-c'!$Y$24,"")</f>
        <v/>
      </c>
      <c r="AL6" s="17" t="str">
        <f>IF(K6=1,'#3b Salarisschalen referentie-c'!$Y$24,"")</f>
        <v/>
      </c>
      <c r="AM6" s="17" t="str">
        <f>IF(L6=1,'#3b Salarisschalen referentie-c'!$Y$24,"")</f>
        <v/>
      </c>
      <c r="AN6" s="17" t="str">
        <f>IF(M6=1,'#3b Salarisschalen referentie-c'!$Y$24,"")</f>
        <v/>
      </c>
      <c r="AO6" s="17" t="str">
        <f>IF(N6=1,'#3b Salarisschalen referentie-c'!$Y$24,"")</f>
        <v/>
      </c>
      <c r="AP6" s="17" t="str">
        <f>IF(O6=1,'#3b Salarisschalen referentie-c'!$Y$24,"")</f>
        <v/>
      </c>
      <c r="AQ6" s="71">
        <f>IF(P6=1,'#3b Salarisschalen referentie-c'!$Y$24,"")</f>
        <v>18.585144927536234</v>
      </c>
      <c r="AR6" s="17" t="str">
        <f>IF(Q6=1,'#3b Salarisschalen referentie-c'!$Y$24,"")</f>
        <v/>
      </c>
      <c r="AS6" s="17" t="str">
        <f>IF(R6=1,'#3b Salarisschalen referentie-c'!$Y$24,"")</f>
        <v/>
      </c>
      <c r="AT6" s="17" t="str">
        <f>IF(S6=1,'#3b Salarisschalen referentie-c'!$Y$24,"")</f>
        <v/>
      </c>
      <c r="AU6" s="17" t="str">
        <f>IF(T6=1,'#3b Salarisschalen referentie-c'!$Y$24,"")</f>
        <v/>
      </c>
      <c r="AV6" s="17" t="str">
        <f>IF(U6=1,'#3b Salarisschalen referentie-c'!$Y$24,"")</f>
        <v/>
      </c>
      <c r="AW6" s="17" t="str">
        <f>IF(V6=1,'#3b Salarisschalen referentie-c'!$Y$24,"")</f>
        <v/>
      </c>
      <c r="AX6" s="71">
        <f>IF(W6=1,'#3b Salarisschalen referentie-c'!$Y$24,"")</f>
        <v>18.585144927536234</v>
      </c>
      <c r="AY6" s="17" t="str">
        <f>IF(X6=1,'#3b Salarisschalen referentie-c'!$Y$24,"")</f>
        <v/>
      </c>
      <c r="AZ6" s="17" t="str">
        <f>IF(Y6=1,'#3b Salarisschalen referentie-c'!$Y$24,"")</f>
        <v/>
      </c>
      <c r="BA6" s="17" t="str">
        <f>IF(Z6=1,'#3b Salarisschalen referentie-c'!$Y$24,"")</f>
        <v/>
      </c>
      <c r="BB6" s="17" t="str">
        <f>IF(AA6=1,'#3b Salarisschalen referentie-c'!$Y$24,"")</f>
        <v/>
      </c>
      <c r="BC6" s="17" t="str">
        <f>IF(AB6=1,'#3b Salarisschalen referentie-c'!$Y$24,"")</f>
        <v/>
      </c>
      <c r="BD6" s="71">
        <f>IF(AC6=1,'#3b Salarisschalen referentie-c'!$Y$24,"")</f>
        <v>18.585144927536234</v>
      </c>
      <c r="BE6" s="70"/>
      <c r="BF6" s="17" t="str">
        <f>IF(D6=1,'#3b Salarisschalen referentie-c'!$Y$25,"")</f>
        <v/>
      </c>
      <c r="BG6" s="17" t="str">
        <f>IF(E6=1,'#3b Salarisschalen referentie-c'!$Y$25,"")</f>
        <v/>
      </c>
      <c r="BH6" s="17" t="str">
        <f>IF(F6=1,'#3b Salarisschalen referentie-c'!$Y$25,"")</f>
        <v/>
      </c>
      <c r="BI6" s="17" t="str">
        <f>IF(G6=1,'#3b Salarisschalen referentie-c'!$Y$25,"")</f>
        <v/>
      </c>
      <c r="BJ6" s="17" t="str">
        <f>IF(H6=1,'#3b Salarisschalen referentie-c'!$Y$25,"")</f>
        <v/>
      </c>
      <c r="BK6" s="17" t="str">
        <f>IF(I6=1,'#3b Salarisschalen referentie-c'!$Y$25,"")</f>
        <v/>
      </c>
      <c r="BL6" s="17" t="str">
        <f>IF(J6=1,'#3b Salarisschalen referentie-c'!$Y$25,"")</f>
        <v/>
      </c>
      <c r="BM6" s="17" t="str">
        <f>IF(K6=1,'#3b Salarisschalen referentie-c'!$Y$25,"")</f>
        <v/>
      </c>
      <c r="BN6" s="17" t="str">
        <f>IF(L6=1,'#3b Salarisschalen referentie-c'!$Y$25,"")</f>
        <v/>
      </c>
      <c r="BO6" s="17" t="str">
        <f>IF(M6=1,'#3b Salarisschalen referentie-c'!$Y$25,"")</f>
        <v/>
      </c>
      <c r="BP6" s="17" t="str">
        <f>IF(N6=1,'#3b Salarisschalen referentie-c'!$Y$25,"")</f>
        <v/>
      </c>
      <c r="BQ6" s="17" t="str">
        <f>IF(O6=1,'#3b Salarisschalen referentie-c'!$Y$25,"")</f>
        <v/>
      </c>
      <c r="BR6" s="71">
        <f>IF(P6=1,'#3b Salarisschalen referentie-c'!$Y$25,"")</f>
        <v>20.434782608695652</v>
      </c>
      <c r="BS6" s="17" t="str">
        <f>IF(Q6=1,'#3b Salarisschalen referentie-c'!$Y$25,"")</f>
        <v/>
      </c>
      <c r="BT6" s="17" t="str">
        <f>IF(R6=1,'#3b Salarisschalen referentie-c'!$Y$25,"")</f>
        <v/>
      </c>
      <c r="BU6" s="17" t="str">
        <f>IF(S6=1,'#3b Salarisschalen referentie-c'!$Y$25,"")</f>
        <v/>
      </c>
      <c r="BV6" s="17" t="str">
        <f>IF(T6=1,'#3b Salarisschalen referentie-c'!$Y$25,"")</f>
        <v/>
      </c>
      <c r="BW6" s="17" t="str">
        <f>IF(U6=1,'#3b Salarisschalen referentie-c'!$Y$25,"")</f>
        <v/>
      </c>
      <c r="BX6" s="17" t="str">
        <f>IF(V6=1,'#3b Salarisschalen referentie-c'!$Y$25,"")</f>
        <v/>
      </c>
      <c r="BY6" s="71">
        <f>IF(W6=1,'#3b Salarisschalen referentie-c'!$Y$25,"")</f>
        <v>20.434782608695652</v>
      </c>
      <c r="BZ6" s="17" t="str">
        <f>IF(X6=1,'#3b Salarisschalen referentie-c'!$Y$25,"")</f>
        <v/>
      </c>
      <c r="CA6" s="17" t="str">
        <f>IF(Y6=1,'#3b Salarisschalen referentie-c'!$Y$25,"")</f>
        <v/>
      </c>
      <c r="CB6" s="17" t="str">
        <f>IF(Z6=1,'#3b Salarisschalen referentie-c'!$Y$25,"")</f>
        <v/>
      </c>
      <c r="CC6" s="17" t="str">
        <f>IF(AA6=1,'#3b Salarisschalen referentie-c'!$Y$25,"")</f>
        <v/>
      </c>
      <c r="CD6" s="17" t="str">
        <f>IF(AB6=1,'#3b Salarisschalen referentie-c'!$Y$25,"")</f>
        <v/>
      </c>
      <c r="CE6" s="71">
        <f>IF(AC6=1,'#3b Salarisschalen referentie-c'!$Y$25,"")</f>
        <v>20.434782608695652</v>
      </c>
      <c r="CF6" s="70"/>
      <c r="CG6" s="17" t="str">
        <f>IF(D6=1,'#3b Salarisschalen referentie-c'!$Y$26,"")</f>
        <v/>
      </c>
      <c r="CH6" s="17" t="str">
        <f>IF(E6=1,'#3b Salarisschalen referentie-c'!$Y$26,"")</f>
        <v/>
      </c>
      <c r="CI6" s="17" t="str">
        <f>IF(F6=1,'#3b Salarisschalen referentie-c'!$Y$26,"")</f>
        <v/>
      </c>
      <c r="CJ6" s="17" t="str">
        <f>IF(G6=1,'#3b Salarisschalen referentie-c'!$Y$26,"")</f>
        <v/>
      </c>
      <c r="CK6" s="17" t="str">
        <f>IF(H6=1,'#3b Salarisschalen referentie-c'!$Y$26,"")</f>
        <v/>
      </c>
      <c r="CL6" s="17" t="str">
        <f>IF(I6=1,'#3b Salarisschalen referentie-c'!$Y$26,"")</f>
        <v/>
      </c>
      <c r="CM6" s="17" t="str">
        <f>IF(J6=1,'#3b Salarisschalen referentie-c'!$Y$26,"")</f>
        <v/>
      </c>
      <c r="CN6" s="17" t="str">
        <f>IF(K6=1,'#3b Salarisschalen referentie-c'!$Y$26,"")</f>
        <v/>
      </c>
      <c r="CO6" s="17" t="str">
        <f>IF(L6=1,'#3b Salarisschalen referentie-c'!$Y$26,"")</f>
        <v/>
      </c>
      <c r="CP6" s="17" t="str">
        <f>IF(M6=1,'#3b Salarisschalen referentie-c'!$Y$26,"")</f>
        <v/>
      </c>
      <c r="CQ6" s="17" t="str">
        <f>IF(N6=1,'#3b Salarisschalen referentie-c'!$Y$26,"")</f>
        <v/>
      </c>
      <c r="CR6" s="17" t="str">
        <f>IF(O6=1,'#3b Salarisschalen referentie-c'!$Y$26,"")</f>
        <v/>
      </c>
      <c r="CS6" s="71">
        <f>IF(P6=1,'#3b Salarisschalen referentie-c'!$Y$26,"")</f>
        <v>22.268115942028984</v>
      </c>
      <c r="CT6" s="17" t="str">
        <f>IF(Q6=1,'#3b Salarisschalen referentie-c'!$Y$26,"")</f>
        <v/>
      </c>
      <c r="CU6" s="17" t="str">
        <f>IF(R6=1,'#3b Salarisschalen referentie-c'!$Y$26,"")</f>
        <v/>
      </c>
      <c r="CV6" s="17" t="str">
        <f>IF(S6=1,'#3b Salarisschalen referentie-c'!$Y$26,"")</f>
        <v/>
      </c>
      <c r="CW6" s="17" t="str">
        <f>IF(T6=1,'#3b Salarisschalen referentie-c'!$Y$26,"")</f>
        <v/>
      </c>
      <c r="CX6" s="17" t="str">
        <f>IF(U6=1,'#3b Salarisschalen referentie-c'!$Y$26,"")</f>
        <v/>
      </c>
      <c r="CY6" s="17" t="str">
        <f>IF(V6=1,'#3b Salarisschalen referentie-c'!$Y$26,"")</f>
        <v/>
      </c>
      <c r="CZ6" s="71">
        <f>IF(W6=1,'#3b Salarisschalen referentie-c'!$Y$26,"")</f>
        <v>22.268115942028984</v>
      </c>
      <c r="DA6" s="17" t="str">
        <f>IF(X6=1,'#3b Salarisschalen referentie-c'!$Y$26,"")</f>
        <v/>
      </c>
      <c r="DB6" s="17" t="str">
        <f>IF(Y6=1,'#3b Salarisschalen referentie-c'!$Y$26,"")</f>
        <v/>
      </c>
      <c r="DC6" s="17" t="str">
        <f>IF(Z6=1,'#3b Salarisschalen referentie-c'!$Y$26,"")</f>
        <v/>
      </c>
      <c r="DD6" s="17" t="str">
        <f>IF(AA6=1,'#3b Salarisschalen referentie-c'!$Y$26,"")</f>
        <v/>
      </c>
      <c r="DE6" s="17" t="str">
        <f>IF(AB6=1,'#3b Salarisschalen referentie-c'!$Y$26,"")</f>
        <v/>
      </c>
      <c r="DF6" s="71">
        <f>IF(AC6=1,'#3b Salarisschalen referentie-c'!$Y$26,"")</f>
        <v>22.268115942028984</v>
      </c>
    </row>
    <row r="7" spans="1:110" ht="13.2" x14ac:dyDescent="0.25">
      <c r="A7" s="41"/>
      <c r="B7" s="41" t="s">
        <v>106</v>
      </c>
      <c r="C7" s="17">
        <v>6</v>
      </c>
      <c r="V7" s="17">
        <v>1</v>
      </c>
      <c r="AB7" s="17">
        <v>1</v>
      </c>
      <c r="AD7" s="70"/>
      <c r="AE7" s="17" t="str">
        <f>IF(D7=1,'#3b Salarisschalen referentie-c'!$X$24,"")</f>
        <v/>
      </c>
      <c r="AF7" s="17" t="str">
        <f>IF(E7=1,'#3b Salarisschalen referentie-c'!$X$24,"")</f>
        <v/>
      </c>
      <c r="AG7" s="17" t="str">
        <f>IF(F7=1,'#3b Salarisschalen referentie-c'!$X$24,"")</f>
        <v/>
      </c>
      <c r="AH7" s="17" t="str">
        <f>IF(G7=1,'#3b Salarisschalen referentie-c'!$X$24,"")</f>
        <v/>
      </c>
      <c r="AI7" s="17" t="str">
        <f>IF(H7=1,'#3b Salarisschalen referentie-c'!$X$24,"")</f>
        <v/>
      </c>
      <c r="AJ7" s="17" t="str">
        <f>IF(I7=1,'#3b Salarisschalen referentie-c'!$X$24,"")</f>
        <v/>
      </c>
      <c r="AK7" s="17" t="str">
        <f>IF(J7=1,'#3b Salarisschalen referentie-c'!$X$24,"")</f>
        <v/>
      </c>
      <c r="AL7" s="17" t="str">
        <f>IF(K7=1,'#3b Salarisschalen referentie-c'!$X$24,"")</f>
        <v/>
      </c>
      <c r="AM7" s="17" t="str">
        <f>IF(L7=1,'#3b Salarisschalen referentie-c'!$X$24,"")</f>
        <v/>
      </c>
      <c r="AN7" s="17" t="str">
        <f>IF(M7=1,'#3b Salarisschalen referentie-c'!$X$24,"")</f>
        <v/>
      </c>
      <c r="AO7" s="17" t="str">
        <f>IF(N7=1,'#3b Salarisschalen referentie-c'!$X$24,"")</f>
        <v/>
      </c>
      <c r="AP7" s="17" t="str">
        <f>IF(O7=1,'#3b Salarisschalen referentie-c'!$X$24,"")</f>
        <v/>
      </c>
      <c r="AQ7" s="17" t="str">
        <f>IF(P7=1,'#3b Salarisschalen referentie-c'!$X$24,"")</f>
        <v/>
      </c>
      <c r="AR7" s="17" t="str">
        <f>IF(Q7=1,'#3b Salarisschalen referentie-c'!$X$24,"")</f>
        <v/>
      </c>
      <c r="AS7" s="17" t="str">
        <f>IF(R7=1,'#3b Salarisschalen referentie-c'!$X$24,"")</f>
        <v/>
      </c>
      <c r="AT7" s="17" t="str">
        <f>IF(S7=1,'#3b Salarisschalen referentie-c'!$X$24,"")</f>
        <v/>
      </c>
      <c r="AU7" s="17" t="str">
        <f>IF(T7=1,'#3b Salarisschalen referentie-c'!$X$24,"")</f>
        <v/>
      </c>
      <c r="AV7" s="17" t="str">
        <f>IF(U7=1,'#3b Salarisschalen referentie-c'!$X$24,"")</f>
        <v/>
      </c>
      <c r="AW7" s="71">
        <f>IF(V7=1,'#3b Salarisschalen referentie-c'!$X$24,"")</f>
        <v>17.434782608695652</v>
      </c>
      <c r="AX7" s="17" t="str">
        <f>IF(W7=1,'#3b Salarisschalen referentie-c'!$X$24,"")</f>
        <v/>
      </c>
      <c r="AY7" s="17" t="str">
        <f>IF(X7=1,'#3b Salarisschalen referentie-c'!$X$24,"")</f>
        <v/>
      </c>
      <c r="AZ7" s="17" t="str">
        <f>IF(Y7=1,'#3b Salarisschalen referentie-c'!$X$24,"")</f>
        <v/>
      </c>
      <c r="BA7" s="17" t="str">
        <f>IF(Z7=1,'#3b Salarisschalen referentie-c'!$X$24,"")</f>
        <v/>
      </c>
      <c r="BB7" s="17" t="str">
        <f>IF(AA7=1,'#3b Salarisschalen referentie-c'!$X$24,"")</f>
        <v/>
      </c>
      <c r="BC7" s="71">
        <f>IF(AB7=1,'#3b Salarisschalen referentie-c'!$X$24,"")</f>
        <v>17.434782608695652</v>
      </c>
      <c r="BD7" s="17" t="str">
        <f>IF(AC7=1,'#3b Salarisschalen referentie-c'!$X$24,"")</f>
        <v/>
      </c>
      <c r="BE7" s="70"/>
      <c r="BF7" s="17" t="str">
        <f>IF(D7=1,'#3b Salarisschalen referentie-c'!$X$25,"")</f>
        <v/>
      </c>
      <c r="BG7" s="17" t="str">
        <f>IF(E7=1,'#3b Salarisschalen referentie-c'!$X$25,"")</f>
        <v/>
      </c>
      <c r="BH7" s="17" t="str">
        <f>IF(F7=1,'#3b Salarisschalen referentie-c'!$X$25,"")</f>
        <v/>
      </c>
      <c r="BI7" s="17" t="str">
        <f>IF(G7=1,'#3b Salarisschalen referentie-c'!$X$25,"")</f>
        <v/>
      </c>
      <c r="BJ7" s="17" t="str">
        <f>IF(H7=1,'#3b Salarisschalen referentie-c'!$X$25,"")</f>
        <v/>
      </c>
      <c r="BK7" s="17" t="str">
        <f>IF(I7=1,'#3b Salarisschalen referentie-c'!$X$25,"")</f>
        <v/>
      </c>
      <c r="BL7" s="17" t="str">
        <f>IF(J7=1,'#3b Salarisschalen referentie-c'!$X$25,"")</f>
        <v/>
      </c>
      <c r="BM7" s="17" t="str">
        <f>IF(K7=1,'#3b Salarisschalen referentie-c'!$X$25,"")</f>
        <v/>
      </c>
      <c r="BN7" s="17" t="str">
        <f>IF(L7=1,'#3b Salarisschalen referentie-c'!$X$25,"")</f>
        <v/>
      </c>
      <c r="BO7" s="17" t="str">
        <f>IF(M7=1,'#3b Salarisschalen referentie-c'!$X$25,"")</f>
        <v/>
      </c>
      <c r="BP7" s="17" t="str">
        <f>IF(N7=1,'#3b Salarisschalen referentie-c'!$X$25,"")</f>
        <v/>
      </c>
      <c r="BQ7" s="17" t="str">
        <f>IF(O7=1,'#3b Salarisschalen referentie-c'!$X$25,"")</f>
        <v/>
      </c>
      <c r="BR7" s="17" t="str">
        <f>IF(P7=1,'#3b Salarisschalen referentie-c'!$X$25,"")</f>
        <v/>
      </c>
      <c r="BS7" s="17" t="str">
        <f>IF(Q7=1,'#3b Salarisschalen referentie-c'!$X$25,"")</f>
        <v/>
      </c>
      <c r="BT7" s="17" t="str">
        <f>IF(R7=1,'#3b Salarisschalen referentie-c'!$X$25,"")</f>
        <v/>
      </c>
      <c r="BU7" s="17" t="str">
        <f>IF(S7=1,'#3b Salarisschalen referentie-c'!$X$25,"")</f>
        <v/>
      </c>
      <c r="BV7" s="17" t="str">
        <f>IF(T7=1,'#3b Salarisschalen referentie-c'!$X$25,"")</f>
        <v/>
      </c>
      <c r="BW7" s="17" t="str">
        <f>IF(U7=1,'#3b Salarisschalen referentie-c'!$X$25,"")</f>
        <v/>
      </c>
      <c r="BX7" s="71">
        <f>IF(V7=1,'#3b Salarisschalen referentie-c'!$X$25,"")</f>
        <v>19.179347826086957</v>
      </c>
      <c r="BY7" s="17" t="str">
        <f>IF(W7=1,'#3b Salarisschalen referentie-c'!$X$25,"")</f>
        <v/>
      </c>
      <c r="BZ7" s="17" t="str">
        <f>IF(X7=1,'#3b Salarisschalen referentie-c'!$X$25,"")</f>
        <v/>
      </c>
      <c r="CA7" s="17" t="str">
        <f>IF(Y7=1,'#3b Salarisschalen referentie-c'!$X$25,"")</f>
        <v/>
      </c>
      <c r="CB7" s="17" t="str">
        <f>IF(Z7=1,'#3b Salarisschalen referentie-c'!$X$25,"")</f>
        <v/>
      </c>
      <c r="CC7" s="17" t="str">
        <f>IF(AA7=1,'#3b Salarisschalen referentie-c'!$X$25,"")</f>
        <v/>
      </c>
      <c r="CD7" s="71">
        <f>IF(AB7=1,'#3b Salarisschalen referentie-c'!$X$25,"")</f>
        <v>19.179347826086957</v>
      </c>
      <c r="CE7" s="17" t="str">
        <f>IF(AC7=1,'#3b Salarisschalen referentie-c'!$X$25,"")</f>
        <v/>
      </c>
      <c r="CF7" s="70"/>
      <c r="CG7" s="17" t="str">
        <f>IF(D7=1,'#3b Salarisschalen referentie-c'!$X$26,"")</f>
        <v/>
      </c>
      <c r="CH7" s="17" t="str">
        <f>IF(E7=1,'#3b Salarisschalen referentie-c'!$X$26,"")</f>
        <v/>
      </c>
      <c r="CI7" s="17" t="str">
        <f>IF(F7=1,'#3b Salarisschalen referentie-c'!$X$26,"")</f>
        <v/>
      </c>
      <c r="CJ7" s="17" t="str">
        <f>IF(G7=1,'#3b Salarisschalen referentie-c'!$X$26,"")</f>
        <v/>
      </c>
      <c r="CK7" s="17" t="str">
        <f>IF(H7=1,'#3b Salarisschalen referentie-c'!$X$26,"")</f>
        <v/>
      </c>
      <c r="CL7" s="17" t="str">
        <f>IF(I7=1,'#3b Salarisschalen referentie-c'!$X$26,"")</f>
        <v/>
      </c>
      <c r="CM7" s="17" t="str">
        <f>IF(J7=1,'#3b Salarisschalen referentie-c'!$X$26,"")</f>
        <v/>
      </c>
      <c r="CN7" s="17" t="str">
        <f>IF(K7=1,'#3b Salarisschalen referentie-c'!$X$26,"")</f>
        <v/>
      </c>
      <c r="CO7" s="17" t="str">
        <f>IF(L7=1,'#3b Salarisschalen referentie-c'!$X$26,"")</f>
        <v/>
      </c>
      <c r="CP7" s="17" t="str">
        <f>IF(M7=1,'#3b Salarisschalen referentie-c'!$X$26,"")</f>
        <v/>
      </c>
      <c r="CQ7" s="17" t="str">
        <f>IF(N7=1,'#3b Salarisschalen referentie-c'!$X$26,"")</f>
        <v/>
      </c>
      <c r="CR7" s="17" t="str">
        <f>IF(O7=1,'#3b Salarisschalen referentie-c'!$X$26,"")</f>
        <v/>
      </c>
      <c r="CS7" s="17" t="str">
        <f>IF(P7=1,'#3b Salarisschalen referentie-c'!$X$26,"")</f>
        <v/>
      </c>
      <c r="CT7" s="17" t="str">
        <f>IF(Q7=1,'#3b Salarisschalen referentie-c'!$X$26,"")</f>
        <v/>
      </c>
      <c r="CU7" s="17" t="str">
        <f>IF(R7=1,'#3b Salarisschalen referentie-c'!$X$26,"")</f>
        <v/>
      </c>
      <c r="CV7" s="17" t="str">
        <f>IF(S7=1,'#3b Salarisschalen referentie-c'!$X$26,"")</f>
        <v/>
      </c>
      <c r="CW7" s="17" t="str">
        <f>IF(T7=1,'#3b Salarisschalen referentie-c'!$X$26,"")</f>
        <v/>
      </c>
      <c r="CX7" s="17" t="str">
        <f>IF(U7=1,'#3b Salarisschalen referentie-c'!$X$26,"")</f>
        <v/>
      </c>
      <c r="CY7" s="71">
        <f>IF(V7=1,'#3b Salarisschalen referentie-c'!$X$26,"")</f>
        <v>21.462862318840582</v>
      </c>
      <c r="CZ7" s="17" t="str">
        <f>IF(W7=1,'#3b Salarisschalen referentie-c'!$X$26,"")</f>
        <v/>
      </c>
      <c r="DA7" s="17" t="str">
        <f>IF(X7=1,'#3b Salarisschalen referentie-c'!$X$26,"")</f>
        <v/>
      </c>
      <c r="DB7" s="17" t="str">
        <f>IF(Y7=1,'#3b Salarisschalen referentie-c'!$X$26,"")</f>
        <v/>
      </c>
      <c r="DC7" s="17" t="str">
        <f>IF(Z7=1,'#3b Salarisschalen referentie-c'!$X$26,"")</f>
        <v/>
      </c>
      <c r="DD7" s="17" t="str">
        <f>IF(AA7=1,'#3b Salarisschalen referentie-c'!$X$26,"")</f>
        <v/>
      </c>
      <c r="DE7" s="71">
        <f>IF(AB7=1,'#3b Salarisschalen referentie-c'!$X$26,"")</f>
        <v>21.462862318840582</v>
      </c>
      <c r="DF7" s="17" t="str">
        <f>IF(AC7=1,'#3b Salarisschalen referentie-c'!$X$26,"")</f>
        <v/>
      </c>
    </row>
    <row r="8" spans="1:110" ht="13.2" x14ac:dyDescent="0.25">
      <c r="A8" s="41"/>
      <c r="B8" s="41" t="s">
        <v>107</v>
      </c>
      <c r="C8" s="17">
        <v>5</v>
      </c>
      <c r="AD8" s="70"/>
      <c r="AE8" s="17" t="str">
        <f>IF(D8=1,'#3b Salarisschalen referentie-c'!$W$24,"")</f>
        <v/>
      </c>
      <c r="AF8" s="17" t="str">
        <f>IF(E8=1,'#3b Salarisschalen referentie-c'!$W$24,"")</f>
        <v/>
      </c>
      <c r="AG8" s="17" t="str">
        <f>IF(F8=1,'#3b Salarisschalen referentie-c'!$W$24,"")</f>
        <v/>
      </c>
      <c r="AH8" s="17" t="str">
        <f>IF(G8=1,'#3b Salarisschalen referentie-c'!$W$24,"")</f>
        <v/>
      </c>
      <c r="AI8" s="17" t="str">
        <f>IF(H8=1,'#3b Salarisschalen referentie-c'!$W$24,"")</f>
        <v/>
      </c>
      <c r="AJ8" s="17" t="str">
        <f>IF(I8=1,'#3b Salarisschalen referentie-c'!$W$24,"")</f>
        <v/>
      </c>
      <c r="AK8" s="17" t="str">
        <f>IF(J8=1,'#3b Salarisschalen referentie-c'!$W$24,"")</f>
        <v/>
      </c>
      <c r="AL8" s="17" t="str">
        <f>IF(K8=1,'#3b Salarisschalen referentie-c'!$W$24,"")</f>
        <v/>
      </c>
      <c r="AM8" s="17" t="str">
        <f>IF(L8=1,'#3b Salarisschalen referentie-c'!$W$24,"")</f>
        <v/>
      </c>
      <c r="AN8" s="17" t="str">
        <f>IF(M8=1,'#3b Salarisschalen referentie-c'!$W$24,"")</f>
        <v/>
      </c>
      <c r="AO8" s="17" t="str">
        <f>IF(N8=1,'#3b Salarisschalen referentie-c'!$W$24,"")</f>
        <v/>
      </c>
      <c r="AP8" s="17" t="str">
        <f>IF(O8=1,'#3b Salarisschalen referentie-c'!$W$24,"")</f>
        <v/>
      </c>
      <c r="AQ8" s="17" t="str">
        <f>IF(P8=1,'#3b Salarisschalen referentie-c'!$W$24,"")</f>
        <v/>
      </c>
      <c r="AR8" s="17" t="str">
        <f>IF(Q8=1,'#3b Salarisschalen referentie-c'!$W$24,"")</f>
        <v/>
      </c>
      <c r="AS8" s="17" t="str">
        <f>IF(R8=1,'#3b Salarisschalen referentie-c'!$W$24,"")</f>
        <v/>
      </c>
      <c r="AT8" s="17" t="str">
        <f>IF(S8=1,'#3b Salarisschalen referentie-c'!$W$24,"")</f>
        <v/>
      </c>
      <c r="AU8" s="17" t="str">
        <f>IF(T8=1,'#3b Salarisschalen referentie-c'!$W$24,"")</f>
        <v/>
      </c>
      <c r="AV8" s="17" t="str">
        <f>IF(U8=1,'#3b Salarisschalen referentie-c'!$W$24,"")</f>
        <v/>
      </c>
      <c r="AW8" s="17" t="str">
        <f>IF(V8=1,'#3b Salarisschalen referentie-c'!$W$24,"")</f>
        <v/>
      </c>
      <c r="AX8" s="17" t="str">
        <f>IF(W8=1,'#3b Salarisschalen referentie-c'!$W$24,"")</f>
        <v/>
      </c>
      <c r="AY8" s="17" t="str">
        <f>IF(X8=1,'#3b Salarisschalen referentie-c'!$W$24,"")</f>
        <v/>
      </c>
      <c r="AZ8" s="17" t="str">
        <f>IF(Y8=1,'#3b Salarisschalen referentie-c'!$W$24,"")</f>
        <v/>
      </c>
      <c r="BA8" s="17" t="str">
        <f>IF(Z8=1,'#3b Salarisschalen referentie-c'!$W$24,"")</f>
        <v/>
      </c>
      <c r="BB8" s="17" t="str">
        <f>IF(AA8=1,'#3b Salarisschalen referentie-c'!$W$24,"")</f>
        <v/>
      </c>
      <c r="BC8" s="17" t="str">
        <f>IF(AB8=1,'#3b Salarisschalen referentie-c'!$W$24,"")</f>
        <v/>
      </c>
      <c r="BD8" s="17" t="str">
        <f>IF(AC8=1,'#3b Salarisschalen referentie-c'!$W$24,"")</f>
        <v/>
      </c>
      <c r="BE8" s="70"/>
      <c r="BF8" s="17" t="str">
        <f>IF(D8=1,'#3b Salarisschalen referentie-c'!$W$25,"")</f>
        <v/>
      </c>
      <c r="BG8" s="17" t="str">
        <f>IF(E8=1,'#3b Salarisschalen referentie-c'!$W$25,"")</f>
        <v/>
      </c>
      <c r="BH8" s="17" t="str">
        <f>IF(F8=1,'#3b Salarisschalen referentie-c'!$W$25,"")</f>
        <v/>
      </c>
      <c r="BI8" s="17" t="str">
        <f>IF(G8=1,'#3b Salarisschalen referentie-c'!$W$25,"")</f>
        <v/>
      </c>
      <c r="BJ8" s="17" t="str">
        <f>IF(H8=1,'#3b Salarisschalen referentie-c'!$W$25,"")</f>
        <v/>
      </c>
      <c r="BK8" s="17" t="str">
        <f>IF(I8=1,'#3b Salarisschalen referentie-c'!$W$25,"")</f>
        <v/>
      </c>
      <c r="BL8" s="17" t="str">
        <f>IF(J8=1,'#3b Salarisschalen referentie-c'!$W$25,"")</f>
        <v/>
      </c>
      <c r="BM8" s="17" t="str">
        <f>IF(K8=1,'#3b Salarisschalen referentie-c'!$W$25,"")</f>
        <v/>
      </c>
      <c r="BN8" s="17" t="str">
        <f>IF(L8=1,'#3b Salarisschalen referentie-c'!$W$25,"")</f>
        <v/>
      </c>
      <c r="BO8" s="17" t="str">
        <f>IF(M8=1,'#3b Salarisschalen referentie-c'!$W$25,"")</f>
        <v/>
      </c>
      <c r="BP8" s="17" t="str">
        <f>IF(N8=1,'#3b Salarisschalen referentie-c'!$W$25,"")</f>
        <v/>
      </c>
      <c r="BQ8" s="17" t="str">
        <f>IF(O8=1,'#3b Salarisschalen referentie-c'!$W$25,"")</f>
        <v/>
      </c>
      <c r="BR8" s="17" t="str">
        <f>IF(P8=1,'#3b Salarisschalen referentie-c'!$W$25,"")</f>
        <v/>
      </c>
      <c r="BS8" s="17" t="str">
        <f>IF(Q8=1,'#3b Salarisschalen referentie-c'!$W$25,"")</f>
        <v/>
      </c>
      <c r="BT8" s="17" t="str">
        <f>IF(R8=1,'#3b Salarisschalen referentie-c'!$W$25,"")</f>
        <v/>
      </c>
      <c r="BU8" s="17" t="str">
        <f>IF(S8=1,'#3b Salarisschalen referentie-c'!$W$25,"")</f>
        <v/>
      </c>
      <c r="BV8" s="17" t="str">
        <f>IF(T8=1,'#3b Salarisschalen referentie-c'!$W$25,"")</f>
        <v/>
      </c>
      <c r="BW8" s="17" t="str">
        <f>IF(U8=1,'#3b Salarisschalen referentie-c'!$W$25,"")</f>
        <v/>
      </c>
      <c r="BX8" s="17" t="str">
        <f>IF(V8=1,'#3b Salarisschalen referentie-c'!$W$25,"")</f>
        <v/>
      </c>
      <c r="BY8" s="17" t="str">
        <f>IF(W8=1,'#3b Salarisschalen referentie-c'!$W$25,"")</f>
        <v/>
      </c>
      <c r="BZ8" s="17" t="str">
        <f>IF(X8=1,'#3b Salarisschalen referentie-c'!$W$25,"")</f>
        <v/>
      </c>
      <c r="CA8" s="17" t="str">
        <f>IF(Y8=1,'#3b Salarisschalen referentie-c'!$W$25,"")</f>
        <v/>
      </c>
      <c r="CB8" s="17" t="str">
        <f>IF(Z8=1,'#3b Salarisschalen referentie-c'!$W$25,"")</f>
        <v/>
      </c>
      <c r="CC8" s="17" t="str">
        <f>IF(AA8=1,'#3b Salarisschalen referentie-c'!$W$25,"")</f>
        <v/>
      </c>
      <c r="CD8" s="17" t="str">
        <f>IF(AB8=1,'#3b Salarisschalen referentie-c'!$W$25,"")</f>
        <v/>
      </c>
      <c r="CE8" s="17" t="str">
        <f>IF(AC8=1,'#3b Salarisschalen referentie-c'!$W$25,"")</f>
        <v/>
      </c>
      <c r="CF8" s="70"/>
      <c r="CG8" s="17" t="str">
        <f>IF(D8=1,'#3b Salarisschalen referentie-c'!$W$26,"")</f>
        <v/>
      </c>
      <c r="CH8" s="17" t="str">
        <f>IF(E8=1,'#3b Salarisschalen referentie-c'!$W$26,"")</f>
        <v/>
      </c>
      <c r="CI8" s="17" t="str">
        <f>IF(F8=1,'#3b Salarisschalen referentie-c'!$W$26,"")</f>
        <v/>
      </c>
      <c r="CJ8" s="17" t="str">
        <f>IF(G8=1,'#3b Salarisschalen referentie-c'!$W$26,"")</f>
        <v/>
      </c>
      <c r="CK8" s="17" t="str">
        <f>IF(H8=1,'#3b Salarisschalen referentie-c'!$W$26,"")</f>
        <v/>
      </c>
      <c r="CL8" s="17" t="str">
        <f>IF(I8=1,'#3b Salarisschalen referentie-c'!$W$26,"")</f>
        <v/>
      </c>
      <c r="CM8" s="17" t="str">
        <f>IF(J8=1,'#3b Salarisschalen referentie-c'!$W$26,"")</f>
        <v/>
      </c>
      <c r="CN8" s="17" t="str">
        <f>IF(K8=1,'#3b Salarisschalen referentie-c'!$W$26,"")</f>
        <v/>
      </c>
      <c r="CO8" s="17" t="str">
        <f>IF(L8=1,'#3b Salarisschalen referentie-c'!$W$26,"")</f>
        <v/>
      </c>
      <c r="CP8" s="17" t="str">
        <f>IF(M8=1,'#3b Salarisschalen referentie-c'!$W$26,"")</f>
        <v/>
      </c>
      <c r="CQ8" s="17" t="str">
        <f>IF(N8=1,'#3b Salarisschalen referentie-c'!$W$26,"")</f>
        <v/>
      </c>
      <c r="CR8" s="17" t="str">
        <f>IF(O8=1,'#3b Salarisschalen referentie-c'!$W$26,"")</f>
        <v/>
      </c>
      <c r="CS8" s="17" t="str">
        <f>IF(P8=1,'#3b Salarisschalen referentie-c'!$W$26,"")</f>
        <v/>
      </c>
      <c r="CT8" s="17" t="str">
        <f>IF(Q8=1,'#3b Salarisschalen referentie-c'!$W$26,"")</f>
        <v/>
      </c>
      <c r="CU8" s="17" t="str">
        <f>IF(R8=1,'#3b Salarisschalen referentie-c'!$W$26,"")</f>
        <v/>
      </c>
      <c r="CV8" s="17" t="str">
        <f>IF(S8=1,'#3b Salarisschalen referentie-c'!$W$26,"")</f>
        <v/>
      </c>
      <c r="CW8" s="17" t="str">
        <f>IF(T8=1,'#3b Salarisschalen referentie-c'!$W$26,"")</f>
        <v/>
      </c>
      <c r="CX8" s="17" t="str">
        <f>IF(U8=1,'#3b Salarisschalen referentie-c'!$W$26,"")</f>
        <v/>
      </c>
      <c r="CY8" s="17" t="str">
        <f>IF(V8=1,'#3b Salarisschalen referentie-c'!$W$26,"")</f>
        <v/>
      </c>
      <c r="CZ8" s="17" t="str">
        <f>IF(W8=1,'#3b Salarisschalen referentie-c'!$W$26,"")</f>
        <v/>
      </c>
      <c r="DA8" s="17" t="str">
        <f>IF(X8=1,'#3b Salarisschalen referentie-c'!$W$26,"")</f>
        <v/>
      </c>
      <c r="DB8" s="17" t="str">
        <f>IF(Y8=1,'#3b Salarisschalen referentie-c'!$W$26,"")</f>
        <v/>
      </c>
      <c r="DC8" s="17" t="str">
        <f>IF(Z8=1,'#3b Salarisschalen referentie-c'!$W$26,"")</f>
        <v/>
      </c>
      <c r="DD8" s="17" t="str">
        <f>IF(AA8=1,'#3b Salarisschalen referentie-c'!$W$26,"")</f>
        <v/>
      </c>
      <c r="DE8" s="17" t="str">
        <f>IF(AB8=1,'#3b Salarisschalen referentie-c'!$W$26,"")</f>
        <v/>
      </c>
      <c r="DF8" s="17" t="str">
        <f>IF(AC8=1,'#3b Salarisschalen referentie-c'!$W$26,"")</f>
        <v/>
      </c>
    </row>
    <row r="9" spans="1:110" ht="13.2" x14ac:dyDescent="0.25">
      <c r="A9" s="41"/>
      <c r="B9" s="41" t="s">
        <v>108</v>
      </c>
      <c r="C9" s="17">
        <v>11</v>
      </c>
      <c r="E9" s="17">
        <v>1</v>
      </c>
      <c r="G9" s="17">
        <v>1</v>
      </c>
      <c r="I9" s="17">
        <v>1</v>
      </c>
      <c r="AD9" s="70"/>
      <c r="AE9" s="17" t="str">
        <f>IF(D9=1,'#3b Salarisschalen referentie-c'!$AC$24,"")</f>
        <v/>
      </c>
      <c r="AF9" s="71">
        <f>IF(E9=1,'#3b Salarisschalen referentie-c'!$AC$24,"")</f>
        <v>25.510869565217391</v>
      </c>
      <c r="AG9" s="17" t="str">
        <f>IF(F9=1,'#3b Salarisschalen referentie-c'!$AC$24,"")</f>
        <v/>
      </c>
      <c r="AH9" s="71">
        <f>IF(G9=1,'#3b Salarisschalen referentie-c'!$AC$24,"")</f>
        <v>25.510869565217391</v>
      </c>
      <c r="AI9" s="17" t="str">
        <f>IF(H9=1,'#3b Salarisschalen referentie-c'!$AC$24,"")</f>
        <v/>
      </c>
      <c r="AJ9" s="71">
        <f>IF(I9=1,'#3b Salarisschalen referentie-c'!$AC$24,"")</f>
        <v>25.510869565217391</v>
      </c>
      <c r="AK9" s="17" t="str">
        <f>IF(J9=1,'#3b Salarisschalen referentie-c'!$AC$24,"")</f>
        <v/>
      </c>
      <c r="AL9" s="17" t="str">
        <f>IF(K9=1,'#3b Salarisschalen referentie-c'!$AC$24,"")</f>
        <v/>
      </c>
      <c r="AM9" s="17" t="str">
        <f>IF(L9=1,'#3b Salarisschalen referentie-c'!$AC$24,"")</f>
        <v/>
      </c>
      <c r="AN9" s="17" t="str">
        <f>IF(M9=1,'#3b Salarisschalen referentie-c'!$AC$24,"")</f>
        <v/>
      </c>
      <c r="AO9" s="17" t="str">
        <f>IF(N9=1,'#3b Salarisschalen referentie-c'!$AC$24,"")</f>
        <v/>
      </c>
      <c r="AP9" s="17" t="str">
        <f>IF(O9=1,'#3b Salarisschalen referentie-c'!$AC$24,"")</f>
        <v/>
      </c>
      <c r="AQ9" s="17" t="str">
        <f>IF(P9=1,'#3b Salarisschalen referentie-c'!$AC$24,"")</f>
        <v/>
      </c>
      <c r="AR9" s="17" t="str">
        <f>IF(Q9=1,'#3b Salarisschalen referentie-c'!$AC$24,"")</f>
        <v/>
      </c>
      <c r="AS9" s="17" t="str">
        <f>IF(R9=1,'#3b Salarisschalen referentie-c'!$AC$24,"")</f>
        <v/>
      </c>
      <c r="AT9" s="17" t="str">
        <f>IF(S9=1,'#3b Salarisschalen referentie-c'!$AC$24,"")</f>
        <v/>
      </c>
      <c r="AU9" s="17" t="str">
        <f>IF(T9=1,'#3b Salarisschalen referentie-c'!$AC$24,"")</f>
        <v/>
      </c>
      <c r="AV9" s="17" t="str">
        <f>IF(U9=1,'#3b Salarisschalen referentie-c'!$AC$24,"")</f>
        <v/>
      </c>
      <c r="AW9" s="17" t="str">
        <f>IF(V9=1,'#3b Salarisschalen referentie-c'!$AC$24,"")</f>
        <v/>
      </c>
      <c r="AX9" s="17" t="str">
        <f>IF(W9=1,'#3b Salarisschalen referentie-c'!$AC$24,"")</f>
        <v/>
      </c>
      <c r="AY9" s="17" t="str">
        <f>IF(X9=1,'#3b Salarisschalen referentie-c'!$AC$24,"")</f>
        <v/>
      </c>
      <c r="AZ9" s="17" t="str">
        <f>IF(Y9=1,'#3b Salarisschalen referentie-c'!$AC$24,"")</f>
        <v/>
      </c>
      <c r="BA9" s="17" t="str">
        <f>IF(Z9=1,'#3b Salarisschalen referentie-c'!$AC$24,"")</f>
        <v/>
      </c>
      <c r="BB9" s="17" t="str">
        <f>IF(AA9=1,'#3b Salarisschalen referentie-c'!$AC$24,"")</f>
        <v/>
      </c>
      <c r="BC9" s="17" t="str">
        <f>IF(AB9=1,'#3b Salarisschalen referentie-c'!$AC$24,"")</f>
        <v/>
      </c>
      <c r="BD9" s="17" t="str">
        <f>IF(AC9=1,'#3b Salarisschalen referentie-c'!$AC$24,"")</f>
        <v/>
      </c>
      <c r="BE9" s="70"/>
      <c r="BF9" s="17" t="str">
        <f>IF(D9=1,'#3b Salarisschalen referentie-c'!$AC$25,"")</f>
        <v/>
      </c>
      <c r="BG9" s="71">
        <f>IF(E9=1,'#3b Salarisschalen referentie-c'!$AC$25,"")</f>
        <v>28.065217391304344</v>
      </c>
      <c r="BH9" s="17" t="str">
        <f>IF(F9=1,'#3b Salarisschalen referentie-c'!$AC$25,"")</f>
        <v/>
      </c>
      <c r="BI9" s="71">
        <f>IF(G9=1,'#3b Salarisschalen referentie-c'!$AC$25,"")</f>
        <v>28.065217391304344</v>
      </c>
      <c r="BJ9" s="17" t="str">
        <f>IF(H9=1,'#3b Salarisschalen referentie-c'!$AC$25,"")</f>
        <v/>
      </c>
      <c r="BK9" s="71">
        <f>IF(I9=1,'#3b Salarisschalen referentie-c'!$AC$25,"")</f>
        <v>28.065217391304344</v>
      </c>
      <c r="BL9" s="17" t="str">
        <f>IF(J9=1,'#3b Salarisschalen referentie-c'!$AC$25,"")</f>
        <v/>
      </c>
      <c r="BM9" s="17" t="str">
        <f>IF(K9=1,'#3b Salarisschalen referentie-c'!$AC$25,"")</f>
        <v/>
      </c>
      <c r="BN9" s="17" t="str">
        <f>IF(L9=1,'#3b Salarisschalen referentie-c'!$AC$25,"")</f>
        <v/>
      </c>
      <c r="BO9" s="17" t="str">
        <f>IF(M9=1,'#3b Salarisschalen referentie-c'!$AC$25,"")</f>
        <v/>
      </c>
      <c r="BP9" s="17" t="str">
        <f>IF(N9=1,'#3b Salarisschalen referentie-c'!$AC$25,"")</f>
        <v/>
      </c>
      <c r="BQ9" s="17" t="str">
        <f>IF(O9=1,'#3b Salarisschalen referentie-c'!$AC$25,"")</f>
        <v/>
      </c>
      <c r="BR9" s="17" t="str">
        <f>IF(P9=1,'#3b Salarisschalen referentie-c'!$AC$25,"")</f>
        <v/>
      </c>
      <c r="BS9" s="17" t="str">
        <f>IF(Q9=1,'#3b Salarisschalen referentie-c'!$AC$25,"")</f>
        <v/>
      </c>
      <c r="BT9" s="17" t="str">
        <f>IF(R9=1,'#3b Salarisschalen referentie-c'!$AC$25,"")</f>
        <v/>
      </c>
      <c r="BU9" s="17" t="str">
        <f>IF(S9=1,'#3b Salarisschalen referentie-c'!$AC$25,"")</f>
        <v/>
      </c>
      <c r="BV9" s="17" t="str">
        <f>IF(T9=1,'#3b Salarisschalen referentie-c'!$AC$25,"")</f>
        <v/>
      </c>
      <c r="BW9" s="17" t="str">
        <f>IF(U9=1,'#3b Salarisschalen referentie-c'!$AC$25,"")</f>
        <v/>
      </c>
      <c r="BX9" s="17" t="str">
        <f>IF(V9=1,'#3b Salarisschalen referentie-c'!$AC$25,"")</f>
        <v/>
      </c>
      <c r="BY9" s="17" t="str">
        <f>IF(W9=1,'#3b Salarisschalen referentie-c'!$AC$25,"")</f>
        <v/>
      </c>
      <c r="BZ9" s="17" t="str">
        <f>IF(X9=1,'#3b Salarisschalen referentie-c'!$AC$25,"")</f>
        <v/>
      </c>
      <c r="CA9" s="17" t="str">
        <f>IF(Y9=1,'#3b Salarisschalen referentie-c'!$AC$25,"")</f>
        <v/>
      </c>
      <c r="CB9" s="17" t="str">
        <f>IF(Z9=1,'#3b Salarisschalen referentie-c'!$AC$25,"")</f>
        <v/>
      </c>
      <c r="CC9" s="17" t="str">
        <f>IF(AA9=1,'#3b Salarisschalen referentie-c'!$AC$25,"")</f>
        <v/>
      </c>
      <c r="CD9" s="17" t="str">
        <f>IF(AB9=1,'#3b Salarisschalen referentie-c'!$AC$25,"")</f>
        <v/>
      </c>
      <c r="CE9" s="17" t="str">
        <f>IF(AC9=1,'#3b Salarisschalen referentie-c'!$AC$25,"")</f>
        <v/>
      </c>
      <c r="CF9" s="70"/>
      <c r="CG9" s="17" t="str">
        <f>IF(D9=1,'#3b Salarisschalen referentie-c'!$AC$26,"")</f>
        <v/>
      </c>
      <c r="CH9" s="71">
        <f>IF(E9=1,'#3b Salarisschalen referentie-c'!$AC$26,"")</f>
        <v>32.451910408432141</v>
      </c>
      <c r="CI9" s="17" t="str">
        <f>IF(F9=1,'#3b Salarisschalen referentie-c'!$AC$26,"")</f>
        <v/>
      </c>
      <c r="CJ9" s="71">
        <f>IF(G9=1,'#3b Salarisschalen referentie-c'!$AC$26,"")</f>
        <v>32.451910408432141</v>
      </c>
      <c r="CK9" s="17" t="str">
        <f>IF(H9=1,'#3b Salarisschalen referentie-c'!$AC$26,"")</f>
        <v/>
      </c>
      <c r="CL9" s="71">
        <f>IF(I9=1,'#3b Salarisschalen referentie-c'!$AC$26,"")</f>
        <v>32.451910408432141</v>
      </c>
      <c r="CM9" s="17" t="str">
        <f>IF(J9=1,'#3b Salarisschalen referentie-c'!$AC$26,"")</f>
        <v/>
      </c>
      <c r="CN9" s="17" t="str">
        <f>IF(K9=1,'#3b Salarisschalen referentie-c'!$AC$26,"")</f>
        <v/>
      </c>
      <c r="CO9" s="17" t="str">
        <f>IF(L9=1,'#3b Salarisschalen referentie-c'!$AC$26,"")</f>
        <v/>
      </c>
      <c r="CP9" s="17" t="str">
        <f>IF(M9=1,'#3b Salarisschalen referentie-c'!$AC$26,"")</f>
        <v/>
      </c>
      <c r="CQ9" s="17" t="str">
        <f>IF(N9=1,'#3b Salarisschalen referentie-c'!$AC$26,"")</f>
        <v/>
      </c>
      <c r="CR9" s="17" t="str">
        <f>IF(O9=1,'#3b Salarisschalen referentie-c'!$AC$26,"")</f>
        <v/>
      </c>
      <c r="CS9" s="17" t="str">
        <f>IF(P9=1,'#3b Salarisschalen referentie-c'!$AC$26,"")</f>
        <v/>
      </c>
      <c r="CT9" s="17" t="str">
        <f>IF(Q9=1,'#3b Salarisschalen referentie-c'!$AC$26,"")</f>
        <v/>
      </c>
      <c r="CU9" s="17" t="str">
        <f>IF(R9=1,'#3b Salarisschalen referentie-c'!$AC$26,"")</f>
        <v/>
      </c>
      <c r="CV9" s="17" t="str">
        <f>IF(S9=1,'#3b Salarisschalen referentie-c'!$AC$26,"")</f>
        <v/>
      </c>
      <c r="CW9" s="17" t="str">
        <f>IF(T9=1,'#3b Salarisschalen referentie-c'!$AC$26,"")</f>
        <v/>
      </c>
      <c r="CX9" s="17" t="str">
        <f>IF(U9=1,'#3b Salarisschalen referentie-c'!$AC$26,"")</f>
        <v/>
      </c>
      <c r="CY9" s="17" t="str">
        <f>IF(V9=1,'#3b Salarisschalen referentie-c'!$AC$26,"")</f>
        <v/>
      </c>
      <c r="CZ9" s="17" t="str">
        <f>IF(W9=1,'#3b Salarisschalen referentie-c'!$AC$26,"")</f>
        <v/>
      </c>
      <c r="DA9" s="17" t="str">
        <f>IF(X9=1,'#3b Salarisschalen referentie-c'!$AC$26,"")</f>
        <v/>
      </c>
      <c r="DB9" s="17" t="str">
        <f>IF(Y9=1,'#3b Salarisschalen referentie-c'!$AC$26,"")</f>
        <v/>
      </c>
      <c r="DC9" s="17" t="str">
        <f>IF(Z9=1,'#3b Salarisschalen referentie-c'!$AC$26,"")</f>
        <v/>
      </c>
      <c r="DD9" s="17" t="str">
        <f>IF(AA9=1,'#3b Salarisschalen referentie-c'!$AC$26,"")</f>
        <v/>
      </c>
      <c r="DE9" s="17" t="str">
        <f>IF(AB9=1,'#3b Salarisschalen referentie-c'!$AC$26,"")</f>
        <v/>
      </c>
      <c r="DF9" s="17" t="str">
        <f>IF(AC9=1,'#3b Salarisschalen referentie-c'!$AC$26,"")</f>
        <v/>
      </c>
    </row>
    <row r="10" spans="1:110" ht="13.2" x14ac:dyDescent="0.25">
      <c r="A10" s="41"/>
      <c r="B10" s="41" t="s">
        <v>109</v>
      </c>
      <c r="C10" s="17">
        <v>10</v>
      </c>
      <c r="D10" s="17">
        <v>1</v>
      </c>
      <c r="F10" s="17">
        <v>1</v>
      </c>
      <c r="H10" s="17">
        <v>1</v>
      </c>
      <c r="AD10" s="70"/>
      <c r="AE10" s="71">
        <f>IF(D10=1,'#3b Salarisschalen referentie-c'!$AB$24,"")</f>
        <v>23.396739130434781</v>
      </c>
      <c r="AF10" s="17" t="str">
        <f>IF(E10=1,'#3b Salarisschalen referentie-c'!$AB$24,"")</f>
        <v/>
      </c>
      <c r="AG10" s="71">
        <f>IF(F10=1,'#3b Salarisschalen referentie-c'!$AB$24,"")</f>
        <v>23.396739130434781</v>
      </c>
      <c r="AH10" s="17" t="str">
        <f>IF(G10=1,'#3b Salarisschalen referentie-c'!$AB$24,"")</f>
        <v/>
      </c>
      <c r="AI10" s="71">
        <f>IF(H10=1,'#3b Salarisschalen referentie-c'!$AB$24,"")</f>
        <v>23.396739130434781</v>
      </c>
      <c r="AJ10" s="17" t="str">
        <f>IF(I10=1,'#3b Salarisschalen referentie-c'!$AB$24,"")</f>
        <v/>
      </c>
      <c r="AK10" s="17" t="str">
        <f>IF(J10=1,'#3b Salarisschalen referentie-c'!$AB$24,"")</f>
        <v/>
      </c>
      <c r="AL10" s="17" t="str">
        <f>IF(K10=1,'#3b Salarisschalen referentie-c'!$AB$24,"")</f>
        <v/>
      </c>
      <c r="AM10" s="17" t="str">
        <f>IF(L10=1,'#3b Salarisschalen referentie-c'!$AB$24,"")</f>
        <v/>
      </c>
      <c r="AN10" s="17" t="str">
        <f>IF(M10=1,'#3b Salarisschalen referentie-c'!$AB$24,"")</f>
        <v/>
      </c>
      <c r="AO10" s="17" t="str">
        <f>IF(N10=1,'#3b Salarisschalen referentie-c'!$AB$24,"")</f>
        <v/>
      </c>
      <c r="AP10" s="17" t="str">
        <f>IF(O10=1,'#3b Salarisschalen referentie-c'!$AB$24,"")</f>
        <v/>
      </c>
      <c r="AQ10" s="17" t="str">
        <f>IF(P10=1,'#3b Salarisschalen referentie-c'!$AB$24,"")</f>
        <v/>
      </c>
      <c r="AR10" s="17" t="str">
        <f>IF(Q10=1,'#3b Salarisschalen referentie-c'!$AB$24,"")</f>
        <v/>
      </c>
      <c r="AS10" s="17" t="str">
        <f>IF(R10=1,'#3b Salarisschalen referentie-c'!$AB$24,"")</f>
        <v/>
      </c>
      <c r="AT10" s="17" t="str">
        <f>IF(S10=1,'#3b Salarisschalen referentie-c'!$AB$24,"")</f>
        <v/>
      </c>
      <c r="AU10" s="17" t="str">
        <f>IF(T10=1,'#3b Salarisschalen referentie-c'!$AB$24,"")</f>
        <v/>
      </c>
      <c r="AV10" s="17" t="str">
        <f>IF(U10=1,'#3b Salarisschalen referentie-c'!$AB$24,"")</f>
        <v/>
      </c>
      <c r="AW10" s="17" t="str">
        <f>IF(V10=1,'#3b Salarisschalen referentie-c'!$AB$24,"")</f>
        <v/>
      </c>
      <c r="AX10" s="17" t="str">
        <f>IF(W10=1,'#3b Salarisschalen referentie-c'!$AB$24,"")</f>
        <v/>
      </c>
      <c r="AY10" s="17" t="str">
        <f>IF(X10=1,'#3b Salarisschalen referentie-c'!$AB$24,"")</f>
        <v/>
      </c>
      <c r="AZ10" s="17" t="str">
        <f>IF(Y10=1,'#3b Salarisschalen referentie-c'!$AB$24,"")</f>
        <v/>
      </c>
      <c r="BA10" s="17" t="str">
        <f>IF(Z10=1,'#3b Salarisschalen referentie-c'!$AB$24,"")</f>
        <v/>
      </c>
      <c r="BB10" s="17" t="str">
        <f>IF(AA10=1,'#3b Salarisschalen referentie-c'!$AB$24,"")</f>
        <v/>
      </c>
      <c r="BC10" s="17" t="str">
        <f>IF(AB10=1,'#3b Salarisschalen referentie-c'!$AB$24,"")</f>
        <v/>
      </c>
      <c r="BD10" s="17" t="str">
        <f>IF(AC10=1,'#3b Salarisschalen referentie-c'!$AB$24,"")</f>
        <v/>
      </c>
      <c r="BE10" s="70"/>
      <c r="BF10" s="71">
        <f>IF(D10=1,'#3b Salarisschalen referentie-c'!$AB$25,"")</f>
        <v>25.865942028985508</v>
      </c>
      <c r="BG10" s="17" t="str">
        <f>IF(E10=1,'#3b Salarisschalen referentie-c'!$AB$25,"")</f>
        <v/>
      </c>
      <c r="BH10" s="71">
        <f>IF(F10=1,'#3b Salarisschalen referentie-c'!$AB$25,"")</f>
        <v>25.865942028985508</v>
      </c>
      <c r="BI10" s="17" t="str">
        <f>IF(G10=1,'#3b Salarisschalen referentie-c'!$AB$25,"")</f>
        <v/>
      </c>
      <c r="BJ10" s="71">
        <f>IF(H10=1,'#3b Salarisschalen referentie-c'!$AB$25,"")</f>
        <v>25.865942028985508</v>
      </c>
      <c r="BK10" s="17" t="str">
        <f>IF(I10=1,'#3b Salarisschalen referentie-c'!$AB$25,"")</f>
        <v/>
      </c>
      <c r="BL10" s="17" t="str">
        <f>IF(J10=1,'#3b Salarisschalen referentie-c'!$AB$25,"")</f>
        <v/>
      </c>
      <c r="BM10" s="17" t="str">
        <f>IF(K10=1,'#3b Salarisschalen referentie-c'!$AB$25,"")</f>
        <v/>
      </c>
      <c r="BN10" s="17" t="str">
        <f>IF(L10=1,'#3b Salarisschalen referentie-c'!$AB$25,"")</f>
        <v/>
      </c>
      <c r="BO10" s="17" t="str">
        <f>IF(M10=1,'#3b Salarisschalen referentie-c'!$AB$25,"")</f>
        <v/>
      </c>
      <c r="BP10" s="17" t="str">
        <f>IF(N10=1,'#3b Salarisschalen referentie-c'!$AB$25,"")</f>
        <v/>
      </c>
      <c r="BQ10" s="17" t="str">
        <f>IF(O10=1,'#3b Salarisschalen referentie-c'!$AB$25,"")</f>
        <v/>
      </c>
      <c r="BR10" s="17" t="str">
        <f>IF(P10=1,'#3b Salarisschalen referentie-c'!$AB$25,"")</f>
        <v/>
      </c>
      <c r="BS10" s="17" t="str">
        <f>IF(Q10=1,'#3b Salarisschalen referentie-c'!$AB$25,"")</f>
        <v/>
      </c>
      <c r="BT10" s="17" t="str">
        <f>IF(R10=1,'#3b Salarisschalen referentie-c'!$AB$25,"")</f>
        <v/>
      </c>
      <c r="BU10" s="17" t="str">
        <f>IF(S10=1,'#3b Salarisschalen referentie-c'!$AB$25,"")</f>
        <v/>
      </c>
      <c r="BV10" s="17" t="str">
        <f>IF(T10=1,'#3b Salarisschalen referentie-c'!$AB$25,"")</f>
        <v/>
      </c>
      <c r="BW10" s="17" t="str">
        <f>IF(U10=1,'#3b Salarisschalen referentie-c'!$AB$25,"")</f>
        <v/>
      </c>
      <c r="BX10" s="17" t="str">
        <f>IF(V10=1,'#3b Salarisschalen referentie-c'!$AB$25,"")</f>
        <v/>
      </c>
      <c r="BY10" s="17" t="str">
        <f>IF(W10=1,'#3b Salarisschalen referentie-c'!$AB$25,"")</f>
        <v/>
      </c>
      <c r="BZ10" s="17" t="str">
        <f>IF(X10=1,'#3b Salarisschalen referentie-c'!$AB$25,"")</f>
        <v/>
      </c>
      <c r="CA10" s="17" t="str">
        <f>IF(Y10=1,'#3b Salarisschalen referentie-c'!$AB$25,"")</f>
        <v/>
      </c>
      <c r="CB10" s="17" t="str">
        <f>IF(Z10=1,'#3b Salarisschalen referentie-c'!$AB$25,"")</f>
        <v/>
      </c>
      <c r="CC10" s="17" t="str">
        <f>IF(AA10=1,'#3b Salarisschalen referentie-c'!$AB$25,"")</f>
        <v/>
      </c>
      <c r="CD10" s="17" t="str">
        <f>IF(AB10=1,'#3b Salarisschalen referentie-c'!$AB$25,"")</f>
        <v/>
      </c>
      <c r="CE10" s="17" t="str">
        <f>IF(AC10=1,'#3b Salarisschalen referentie-c'!$AB$25,"")</f>
        <v/>
      </c>
      <c r="CF10" s="70"/>
      <c r="CG10" s="71">
        <f>IF(D10=1,'#3b Salarisschalen referentie-c'!$AB$26,"")</f>
        <v>30.296497584541058</v>
      </c>
      <c r="CH10" s="17" t="str">
        <f>IF(E10=1,'#3b Salarisschalen referentie-c'!$AB$26,"")</f>
        <v/>
      </c>
      <c r="CI10" s="71">
        <f>IF(F10=1,'#3b Salarisschalen referentie-c'!$AB$26,"")</f>
        <v>30.296497584541058</v>
      </c>
      <c r="CJ10" s="17" t="str">
        <f>IF(G10=1,'#3b Salarisschalen referentie-c'!$AB$26,"")</f>
        <v/>
      </c>
      <c r="CK10" s="71">
        <f>IF(H10=1,'#3b Salarisschalen referentie-c'!$AB$26,"")</f>
        <v>30.296497584541058</v>
      </c>
      <c r="CL10" s="17" t="str">
        <f>IF(I10=1,'#3b Salarisschalen referentie-c'!$AB$26,"")</f>
        <v/>
      </c>
      <c r="CM10" s="17" t="str">
        <f>IF(J10=1,'#3b Salarisschalen referentie-c'!$AB$26,"")</f>
        <v/>
      </c>
      <c r="CN10" s="17" t="str">
        <f>IF(K10=1,'#3b Salarisschalen referentie-c'!$AB$26,"")</f>
        <v/>
      </c>
      <c r="CO10" s="17" t="str">
        <f>IF(L10=1,'#3b Salarisschalen referentie-c'!$AB$26,"")</f>
        <v/>
      </c>
      <c r="CP10" s="17" t="str">
        <f>IF(M10=1,'#3b Salarisschalen referentie-c'!$AB$26,"")</f>
        <v/>
      </c>
      <c r="CQ10" s="17" t="str">
        <f>IF(N10=1,'#3b Salarisschalen referentie-c'!$AB$26,"")</f>
        <v/>
      </c>
      <c r="CR10" s="17" t="str">
        <f>IF(O10=1,'#3b Salarisschalen referentie-c'!$AB$26,"")</f>
        <v/>
      </c>
      <c r="CS10" s="17" t="str">
        <f>IF(P10=1,'#3b Salarisschalen referentie-c'!$AB$26,"")</f>
        <v/>
      </c>
      <c r="CT10" s="17" t="str">
        <f>IF(Q10=1,'#3b Salarisschalen referentie-c'!$AB$26,"")</f>
        <v/>
      </c>
      <c r="CU10" s="17" t="str">
        <f>IF(R10=1,'#3b Salarisschalen referentie-c'!$AB$26,"")</f>
        <v/>
      </c>
      <c r="CV10" s="17" t="str">
        <f>IF(S10=1,'#3b Salarisschalen referentie-c'!$AB$26,"")</f>
        <v/>
      </c>
      <c r="CW10" s="17" t="str">
        <f>IF(T10=1,'#3b Salarisschalen referentie-c'!$AB$26,"")</f>
        <v/>
      </c>
      <c r="CX10" s="17" t="str">
        <f>IF(U10=1,'#3b Salarisschalen referentie-c'!$AB$26,"")</f>
        <v/>
      </c>
      <c r="CY10" s="17" t="str">
        <f>IF(V10=1,'#3b Salarisschalen referentie-c'!$AB$26,"")</f>
        <v/>
      </c>
      <c r="CZ10" s="17" t="str">
        <f>IF(W10=1,'#3b Salarisschalen referentie-c'!$AB$26,"")</f>
        <v/>
      </c>
      <c r="DA10" s="17" t="str">
        <f>IF(X10=1,'#3b Salarisschalen referentie-c'!$AB$26,"")</f>
        <v/>
      </c>
      <c r="DB10" s="17" t="str">
        <f>IF(Y10=1,'#3b Salarisschalen referentie-c'!$AB$26,"")</f>
        <v/>
      </c>
      <c r="DC10" s="17" t="str">
        <f>IF(Z10=1,'#3b Salarisschalen referentie-c'!$AB$26,"")</f>
        <v/>
      </c>
      <c r="DD10" s="17" t="str">
        <f>IF(AA10=1,'#3b Salarisschalen referentie-c'!$AB$26,"")</f>
        <v/>
      </c>
      <c r="DE10" s="17" t="str">
        <f>IF(AB10=1,'#3b Salarisschalen referentie-c'!$AB$26,"")</f>
        <v/>
      </c>
      <c r="DF10" s="17" t="str">
        <f>IF(AC10=1,'#3b Salarisschalen referentie-c'!$AB$26,"")</f>
        <v/>
      </c>
    </row>
    <row r="11" spans="1:110" ht="26.4" x14ac:dyDescent="0.25">
      <c r="A11" s="72" t="s">
        <v>71</v>
      </c>
      <c r="B11" s="72" t="s">
        <v>110</v>
      </c>
      <c r="C11" s="73">
        <v>10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>
        <v>1</v>
      </c>
      <c r="V11" s="73"/>
      <c r="W11" s="73"/>
      <c r="X11" s="73"/>
      <c r="Y11" s="73"/>
      <c r="Z11" s="73"/>
      <c r="AA11" s="73"/>
      <c r="AB11" s="73"/>
      <c r="AC11" s="73"/>
      <c r="AD11" s="74"/>
      <c r="AE11" s="73" t="str">
        <f>IF(D11=1,'#3b Salarisschalen referentie-c'!$AB$42,"")</f>
        <v/>
      </c>
      <c r="AF11" s="73" t="str">
        <f>IF(E11=1,'#3b Salarisschalen referentie-c'!$AB$42,"")</f>
        <v/>
      </c>
      <c r="AG11" s="73" t="str">
        <f>IF(F11=1,'#3b Salarisschalen referentie-c'!$AB$42,"")</f>
        <v/>
      </c>
      <c r="AH11" s="73" t="str">
        <f>IF(G11=1,'#3b Salarisschalen referentie-c'!$AB$42,"")</f>
        <v/>
      </c>
      <c r="AI11" s="73" t="str">
        <f>IF(H11=1,'#3b Salarisschalen referentie-c'!$AB$42,"")</f>
        <v/>
      </c>
      <c r="AJ11" s="73" t="str">
        <f>IF(I11=1,'#3b Salarisschalen referentie-c'!$AB$42,"")</f>
        <v/>
      </c>
      <c r="AK11" s="73" t="str">
        <f>IF(J11=1,'#3b Salarisschalen referentie-c'!$AB$42,"")</f>
        <v/>
      </c>
      <c r="AL11" s="73" t="str">
        <f>IF(K11=1,'#3b Salarisschalen referentie-c'!$AB$42,"")</f>
        <v/>
      </c>
      <c r="AM11" s="73" t="str">
        <f>IF(L11=1,'#3b Salarisschalen referentie-c'!$AB$42,"")</f>
        <v/>
      </c>
      <c r="AN11" s="73" t="str">
        <f>IF(M11=1,'#3b Salarisschalen referentie-c'!$AB$42,"")</f>
        <v/>
      </c>
      <c r="AO11" s="73" t="str">
        <f>IF(N11=1,'#3b Salarisschalen referentie-c'!$AB$42,"")</f>
        <v/>
      </c>
      <c r="AP11" s="73" t="str">
        <f>IF(O11=1,'#3b Salarisschalen referentie-c'!$AB$42,"")</f>
        <v/>
      </c>
      <c r="AQ11" s="73" t="str">
        <f>IF(P11=1,'#3b Salarisschalen referentie-c'!$AB$42,"")</f>
        <v/>
      </c>
      <c r="AR11" s="73" t="str">
        <f>IF(Q11=1,'#3b Salarisschalen referentie-c'!$AB$42,"")</f>
        <v/>
      </c>
      <c r="AS11" s="73" t="str">
        <f>IF(R11=1,'#3b Salarisschalen referentie-c'!$AB$42,"")</f>
        <v/>
      </c>
      <c r="AT11" s="73" t="str">
        <f>IF(S11=1,'#3b Salarisschalen referentie-c'!$AB$42,"")</f>
        <v/>
      </c>
      <c r="AU11" s="73" t="str">
        <f>IF(T11=1,'#3b Salarisschalen referentie-c'!$AB$42,"")</f>
        <v/>
      </c>
      <c r="AV11" s="75">
        <f>IF(U11=1,'#3b Salarisschalen referentie-c'!$AB$42,"")</f>
        <v>26.585051546391757</v>
      </c>
      <c r="AW11" s="73" t="str">
        <f>IF(V11=1,'#3b Salarisschalen referentie-c'!$AB$42,"")</f>
        <v/>
      </c>
      <c r="AX11" s="73" t="str">
        <f>IF(W11=1,'#3b Salarisschalen referentie-c'!$AB$42,"")</f>
        <v/>
      </c>
      <c r="AY11" s="73" t="str">
        <f>IF(X11=1,'#3b Salarisschalen referentie-c'!$AB$42,"")</f>
        <v/>
      </c>
      <c r="AZ11" s="73" t="str">
        <f>IF(Y11=1,'#3b Salarisschalen referentie-c'!$AB$42,"")</f>
        <v/>
      </c>
      <c r="BA11" s="73" t="str">
        <f>IF(Z11=1,'#3b Salarisschalen referentie-c'!$AB$42,"")</f>
        <v/>
      </c>
      <c r="BB11" s="73" t="str">
        <f>IF(AA11=1,'#3b Salarisschalen referentie-c'!$AB$42,"")</f>
        <v/>
      </c>
      <c r="BC11" s="73" t="str">
        <f>IF(AB11=1,'#3b Salarisschalen referentie-c'!$AB$42,"")</f>
        <v/>
      </c>
      <c r="BD11" s="73" t="str">
        <f>IF(AC11=1,'#3b Salarisschalen referentie-c'!$AB$42,"")</f>
        <v/>
      </c>
      <c r="BE11" s="74"/>
      <c r="BF11" s="73" t="str">
        <f>IF(D11=1,'#3b Salarisschalen referentie-c'!$AB$43,"")</f>
        <v/>
      </c>
      <c r="BG11" s="73" t="str">
        <f>IF(E11=1,'#3b Salarisschalen referentie-c'!$AB$43,"")</f>
        <v/>
      </c>
      <c r="BH11" s="73" t="str">
        <f>IF(F11=1,'#3b Salarisschalen referentie-c'!$AB$43,"")</f>
        <v/>
      </c>
      <c r="BI11" s="73" t="str">
        <f>IF(G11=1,'#3b Salarisschalen referentie-c'!$AB$43,"")</f>
        <v/>
      </c>
      <c r="BJ11" s="73" t="str">
        <f>IF(H11=1,'#3b Salarisschalen referentie-c'!$AB$43,"")</f>
        <v/>
      </c>
      <c r="BK11" s="73" t="str">
        <f>IF(I11=1,'#3b Salarisschalen referentie-c'!$AB$43,"")</f>
        <v/>
      </c>
      <c r="BL11" s="73" t="str">
        <f>IF(J11=1,'#3b Salarisschalen referentie-c'!$AB$43,"")</f>
        <v/>
      </c>
      <c r="BM11" s="73" t="str">
        <f>IF(K11=1,'#3b Salarisschalen referentie-c'!$AB$43,"")</f>
        <v/>
      </c>
      <c r="BN11" s="73" t="str">
        <f>IF(L11=1,'#3b Salarisschalen referentie-c'!$AB$43,"")</f>
        <v/>
      </c>
      <c r="BO11" s="73" t="str">
        <f>IF(M11=1,'#3b Salarisschalen referentie-c'!$AB$43,"")</f>
        <v/>
      </c>
      <c r="BP11" s="73" t="str">
        <f>IF(N11=1,'#3b Salarisschalen referentie-c'!$AB$43,"")</f>
        <v/>
      </c>
      <c r="BQ11" s="73" t="str">
        <f>IF(O11=1,'#3b Salarisschalen referentie-c'!$AB$43,"")</f>
        <v/>
      </c>
      <c r="BR11" s="73" t="str">
        <f>IF(P11=1,'#3b Salarisschalen referentie-c'!$AB$43,"")</f>
        <v/>
      </c>
      <c r="BS11" s="73" t="str">
        <f>IF(Q11=1,'#3b Salarisschalen referentie-c'!$AB$43,"")</f>
        <v/>
      </c>
      <c r="BT11" s="73" t="str">
        <f>IF(R11=1,'#3b Salarisschalen referentie-c'!$AB$43,"")</f>
        <v/>
      </c>
      <c r="BU11" s="73" t="str">
        <f>IF(S11=1,'#3b Salarisschalen referentie-c'!$AB$43,"")</f>
        <v/>
      </c>
      <c r="BV11" s="73" t="str">
        <f>IF(T11=1,'#3b Salarisschalen referentie-c'!$AB$43,"")</f>
        <v/>
      </c>
      <c r="BW11" s="75">
        <f>IF(U11=1,'#3b Salarisschalen referentie-c'!$AB$43,"")</f>
        <v>29.357511045655379</v>
      </c>
      <c r="BX11" s="73" t="str">
        <f>IF(V11=1,'#3b Salarisschalen referentie-c'!$AB$43,"")</f>
        <v/>
      </c>
      <c r="BY11" s="73" t="str">
        <f>IF(W11=1,'#3b Salarisschalen referentie-c'!$AB$43,"")</f>
        <v/>
      </c>
      <c r="BZ11" s="73" t="str">
        <f>IF(X11=1,'#3b Salarisschalen referentie-c'!$AB$43,"")</f>
        <v/>
      </c>
      <c r="CA11" s="73" t="str">
        <f>IF(Y11=1,'#3b Salarisschalen referentie-c'!$AB$43,"")</f>
        <v/>
      </c>
      <c r="CB11" s="73" t="str">
        <f>IF(Z11=1,'#3b Salarisschalen referentie-c'!$AB$43,"")</f>
        <v/>
      </c>
      <c r="CC11" s="73" t="str">
        <f>IF(AA11=1,'#3b Salarisschalen referentie-c'!$AB$43,"")</f>
        <v/>
      </c>
      <c r="CD11" s="73" t="str">
        <f>IF(AB11=1,'#3b Salarisschalen referentie-c'!$AB$43,"")</f>
        <v/>
      </c>
      <c r="CE11" s="73" t="str">
        <f>IF(AC11=1,'#3b Salarisschalen referentie-c'!$AB$43,"")</f>
        <v/>
      </c>
      <c r="CF11" s="74"/>
      <c r="CG11" s="73" t="str">
        <f>IF(D11=1,'#3b Salarisschalen referentie-c'!$AB$44,"")</f>
        <v/>
      </c>
      <c r="CH11" s="73" t="str">
        <f>IF(E11=1,'#3b Salarisschalen referentie-c'!$AB$44,"")</f>
        <v/>
      </c>
      <c r="CI11" s="73" t="str">
        <f>IF(F11=1,'#3b Salarisschalen referentie-c'!$AB$44,"")</f>
        <v/>
      </c>
      <c r="CJ11" s="73" t="str">
        <f>IF(G11=1,'#3b Salarisschalen referentie-c'!$AB$44,"")</f>
        <v/>
      </c>
      <c r="CK11" s="73" t="str">
        <f>IF(H11=1,'#3b Salarisschalen referentie-c'!$AB$44,"")</f>
        <v/>
      </c>
      <c r="CL11" s="73" t="str">
        <f>IF(I11=1,'#3b Salarisschalen referentie-c'!$AB$44,"")</f>
        <v/>
      </c>
      <c r="CM11" s="73" t="str">
        <f>IF(J11=1,'#3b Salarisschalen referentie-c'!$AB$44,"")</f>
        <v/>
      </c>
      <c r="CN11" s="73" t="str">
        <f>IF(K11=1,'#3b Salarisschalen referentie-c'!$AB$44,"")</f>
        <v/>
      </c>
      <c r="CO11" s="73" t="str">
        <f>IF(L11=1,'#3b Salarisschalen referentie-c'!$AB$44,"")</f>
        <v/>
      </c>
      <c r="CP11" s="73" t="str">
        <f>IF(M11=1,'#3b Salarisschalen referentie-c'!$AB$44,"")</f>
        <v/>
      </c>
      <c r="CQ11" s="73" t="str">
        <f>IF(N11=1,'#3b Salarisschalen referentie-c'!$AB$44,"")</f>
        <v/>
      </c>
      <c r="CR11" s="73" t="str">
        <f>IF(O11=1,'#3b Salarisschalen referentie-c'!$AB$44,"")</f>
        <v/>
      </c>
      <c r="CS11" s="73" t="str">
        <f>IF(P11=1,'#3b Salarisschalen referentie-c'!$AB$44,"")</f>
        <v/>
      </c>
      <c r="CT11" s="73" t="str">
        <f>IF(Q11=1,'#3b Salarisschalen referentie-c'!$AB$44,"")</f>
        <v/>
      </c>
      <c r="CU11" s="73" t="str">
        <f>IF(R11=1,'#3b Salarisschalen referentie-c'!$AB$44,"")</f>
        <v/>
      </c>
      <c r="CV11" s="73" t="str">
        <f>IF(S11=1,'#3b Salarisschalen referentie-c'!$AB$44,"")</f>
        <v/>
      </c>
      <c r="CW11" s="73" t="str">
        <f>IF(T11=1,'#3b Salarisschalen referentie-c'!$AB$44,"")</f>
        <v/>
      </c>
      <c r="CX11" s="75">
        <f>IF(U11=1,'#3b Salarisschalen referentie-c'!$AB$44,"")</f>
        <v>32.133652430044187</v>
      </c>
      <c r="CY11" s="73" t="str">
        <f>IF(V11=1,'#3b Salarisschalen referentie-c'!$AB$44,"")</f>
        <v/>
      </c>
      <c r="CZ11" s="73" t="str">
        <f>IF(W11=1,'#3b Salarisschalen referentie-c'!$AB$44,"")</f>
        <v/>
      </c>
      <c r="DA11" s="73" t="str">
        <f>IF(X11=1,'#3b Salarisschalen referentie-c'!$AB$44,"")</f>
        <v/>
      </c>
      <c r="DB11" s="73" t="str">
        <f>IF(Y11=1,'#3b Salarisschalen referentie-c'!$AB$44,"")</f>
        <v/>
      </c>
      <c r="DC11" s="73" t="str">
        <f>IF(Z11=1,'#3b Salarisschalen referentie-c'!$AB$44,"")</f>
        <v/>
      </c>
      <c r="DD11" s="73" t="str">
        <f>IF(AA11=1,'#3b Salarisschalen referentie-c'!$AB$44,"")</f>
        <v/>
      </c>
      <c r="DE11" s="73" t="str">
        <f>IF(AB11=1,'#3b Salarisschalen referentie-c'!$AB$44,"")</f>
        <v/>
      </c>
      <c r="DF11" s="73" t="str">
        <f>IF(AC11=1,'#3b Salarisschalen referentie-c'!$AB$44,"")</f>
        <v/>
      </c>
    </row>
    <row r="12" spans="1:110" ht="13.2" x14ac:dyDescent="0.25">
      <c r="A12" s="41"/>
      <c r="B12" s="41" t="s">
        <v>111</v>
      </c>
      <c r="C12" s="17">
        <v>9</v>
      </c>
      <c r="M12" s="17">
        <v>1</v>
      </c>
      <c r="O12" s="17">
        <v>1</v>
      </c>
      <c r="S12" s="17">
        <v>1</v>
      </c>
      <c r="AD12" s="70"/>
      <c r="AE12" s="17" t="str">
        <f>IF(D12=1,'#3b Salarisschalen referentie-c'!$AA$42,"")</f>
        <v/>
      </c>
      <c r="AF12" s="17" t="str">
        <f>IF(E12=1,'#3b Salarisschalen referentie-c'!$AA$42,"")</f>
        <v/>
      </c>
      <c r="AG12" s="17" t="str">
        <f>IF(F12=1,'#3b Salarisschalen referentie-c'!$AA$42,"")</f>
        <v/>
      </c>
      <c r="AH12" s="17" t="str">
        <f>IF(G12=1,'#3b Salarisschalen referentie-c'!$AA$42,"")</f>
        <v/>
      </c>
      <c r="AI12" s="17" t="str">
        <f>IF(H12=1,'#3b Salarisschalen referentie-c'!$AA$42,"")</f>
        <v/>
      </c>
      <c r="AJ12" s="17" t="str">
        <f>IF(I12=1,'#3b Salarisschalen referentie-c'!$AA$42,"")</f>
        <v/>
      </c>
      <c r="AK12" s="17" t="str">
        <f>IF(J12=1,'#3b Salarisschalen referentie-c'!$AA$42,"")</f>
        <v/>
      </c>
      <c r="AL12" s="17" t="str">
        <f>IF(K12=1,'#3b Salarisschalen referentie-c'!$AA$42,"")</f>
        <v/>
      </c>
      <c r="AM12" s="17" t="str">
        <f>IF(L12=1,'#3b Salarisschalen referentie-c'!$AA$42,"")</f>
        <v/>
      </c>
      <c r="AN12" s="71">
        <f>IF(M12=1,'#3b Salarisschalen referentie-c'!$AA$42,"")</f>
        <v>24.444035346097202</v>
      </c>
      <c r="AO12" s="17" t="str">
        <f>IF(N12=1,'#3b Salarisschalen referentie-c'!$AA$42,"")</f>
        <v/>
      </c>
      <c r="AP12" s="71">
        <f>IF(O12=1,'#3b Salarisschalen referentie-c'!$AA$42,"")</f>
        <v>24.444035346097202</v>
      </c>
      <c r="AQ12" s="17" t="str">
        <f>IF(P12=1,'#3b Salarisschalen referentie-c'!$AA$42,"")</f>
        <v/>
      </c>
      <c r="AR12" s="17" t="str">
        <f>IF(Q12=1,'#3b Salarisschalen referentie-c'!$AA$42,"")</f>
        <v/>
      </c>
      <c r="AS12" s="17" t="str">
        <f>IF(R12=1,'#3b Salarisschalen referentie-c'!$AA$42,"")</f>
        <v/>
      </c>
      <c r="AT12" s="71">
        <f>IF(S12=1,'#3b Salarisschalen referentie-c'!$AA$42,"")</f>
        <v>24.444035346097202</v>
      </c>
      <c r="AU12" s="17" t="str">
        <f>IF(T12=1,'#3b Salarisschalen referentie-c'!$AA$42,"")</f>
        <v/>
      </c>
      <c r="AV12" s="17" t="str">
        <f>IF(U12=1,'#3b Salarisschalen referentie-c'!$AA$42,"")</f>
        <v/>
      </c>
      <c r="AW12" s="17" t="str">
        <f>IF(V12=1,'#3b Salarisschalen referentie-c'!$AA$42,"")</f>
        <v/>
      </c>
      <c r="AX12" s="17" t="str">
        <f>IF(W12=1,'#3b Salarisschalen referentie-c'!$AA$42,"")</f>
        <v/>
      </c>
      <c r="AY12" s="17" t="str">
        <f>IF(X12=1,'#3b Salarisschalen referentie-c'!$AA$42,"")</f>
        <v/>
      </c>
      <c r="AZ12" s="17" t="str">
        <f>IF(Y12=1,'#3b Salarisschalen referentie-c'!$AA$42,"")</f>
        <v/>
      </c>
      <c r="BA12" s="17" t="str">
        <f>IF(Z12=1,'#3b Salarisschalen referentie-c'!$AA$42,"")</f>
        <v/>
      </c>
      <c r="BB12" s="17" t="str">
        <f>IF(AA12=1,'#3b Salarisschalen referentie-c'!$AA$42,"")</f>
        <v/>
      </c>
      <c r="BC12" s="17" t="str">
        <f>IF(AB12=1,'#3b Salarisschalen referentie-c'!$AA$42,"")</f>
        <v/>
      </c>
      <c r="BD12" s="17" t="str">
        <f>IF(AC12=1,'#3b Salarisschalen referentie-c'!$AA$42,"")</f>
        <v/>
      </c>
      <c r="BE12" s="70"/>
      <c r="BF12" s="17" t="str">
        <f>IF(D12=1,'#3b Salarisschalen referentie-c'!$AA$43,"")</f>
        <v/>
      </c>
      <c r="BG12" s="17" t="str">
        <f>IF(E12=1,'#3b Salarisschalen referentie-c'!$AA$43,"")</f>
        <v/>
      </c>
      <c r="BH12" s="17" t="str">
        <f>IF(F12=1,'#3b Salarisschalen referentie-c'!$AA$43,"")</f>
        <v/>
      </c>
      <c r="BI12" s="17" t="str">
        <f>IF(G12=1,'#3b Salarisschalen referentie-c'!$AA$43,"")</f>
        <v/>
      </c>
      <c r="BJ12" s="17" t="str">
        <f>IF(H12=1,'#3b Salarisschalen referentie-c'!$AA$43,"")</f>
        <v/>
      </c>
      <c r="BK12" s="17" t="str">
        <f>IF(I12=1,'#3b Salarisschalen referentie-c'!$AA$43,"")</f>
        <v/>
      </c>
      <c r="BL12" s="17" t="str">
        <f>IF(J12=1,'#3b Salarisschalen referentie-c'!$AA$43,"")</f>
        <v/>
      </c>
      <c r="BM12" s="17" t="str">
        <f>IF(K12=1,'#3b Salarisschalen referentie-c'!$AA$43,"")</f>
        <v/>
      </c>
      <c r="BN12" s="17" t="str">
        <f>IF(L12=1,'#3b Salarisschalen referentie-c'!$AA$43,"")</f>
        <v/>
      </c>
      <c r="BO12" s="71">
        <f>IF(M12=1,'#3b Salarisschalen referentie-c'!$AA$43,"")</f>
        <v>26.999263622974969</v>
      </c>
      <c r="BP12" s="17" t="str">
        <f>IF(N12=1,'#3b Salarisschalen referentie-c'!$AA$43,"")</f>
        <v/>
      </c>
      <c r="BQ12" s="71">
        <f>IF(O12=1,'#3b Salarisschalen referentie-c'!$AA$43,"")</f>
        <v>26.999263622974969</v>
      </c>
      <c r="BR12" s="17" t="str">
        <f>IF(P12=1,'#3b Salarisschalen referentie-c'!$AA$43,"")</f>
        <v/>
      </c>
      <c r="BS12" s="17" t="str">
        <f>IF(Q12=1,'#3b Salarisschalen referentie-c'!$AA$43,"")</f>
        <v/>
      </c>
      <c r="BT12" s="17" t="str">
        <f>IF(R12=1,'#3b Salarisschalen referentie-c'!$AA$43,"")</f>
        <v/>
      </c>
      <c r="BU12" s="71">
        <f>IF(S12=1,'#3b Salarisschalen referentie-c'!$AA$43,"")</f>
        <v>26.999263622974969</v>
      </c>
      <c r="BV12" s="17" t="str">
        <f>IF(T12=1,'#3b Salarisschalen referentie-c'!$AA$43,"")</f>
        <v/>
      </c>
      <c r="BW12" s="17" t="str">
        <f>IF(U12=1,'#3b Salarisschalen referentie-c'!$AA$43,"")</f>
        <v/>
      </c>
      <c r="BX12" s="17" t="str">
        <f>IF(V12=1,'#3b Salarisschalen referentie-c'!$AA$43,"")</f>
        <v/>
      </c>
      <c r="BY12" s="17" t="str">
        <f>IF(W12=1,'#3b Salarisschalen referentie-c'!$AA$43,"")</f>
        <v/>
      </c>
      <c r="BZ12" s="17" t="str">
        <f>IF(X12=1,'#3b Salarisschalen referentie-c'!$AA$43,"")</f>
        <v/>
      </c>
      <c r="CA12" s="17" t="str">
        <f>IF(Y12=1,'#3b Salarisschalen referentie-c'!$AA$43,"")</f>
        <v/>
      </c>
      <c r="CB12" s="17" t="str">
        <f>IF(Z12=1,'#3b Salarisschalen referentie-c'!$AA$43,"")</f>
        <v/>
      </c>
      <c r="CC12" s="17" t="str">
        <f>IF(AA12=1,'#3b Salarisschalen referentie-c'!$AA$43,"")</f>
        <v/>
      </c>
      <c r="CD12" s="17" t="str">
        <f>IF(AB12=1,'#3b Salarisschalen referentie-c'!$AA$43,"")</f>
        <v/>
      </c>
      <c r="CE12" s="17" t="str">
        <f>IF(AC12=1,'#3b Salarisschalen referentie-c'!$AA$43,"")</f>
        <v/>
      </c>
      <c r="CF12" s="70"/>
      <c r="CG12" s="17" t="str">
        <f>IF(D12=1,'#3b Salarisschalen referentie-c'!$AA$44,"")</f>
        <v/>
      </c>
      <c r="CH12" s="17" t="str">
        <f>IF(E12=1,'#3b Salarisschalen referentie-c'!$AA$44,"")</f>
        <v/>
      </c>
      <c r="CI12" s="17" t="str">
        <f>IF(F12=1,'#3b Salarisschalen referentie-c'!$AA$44,"")</f>
        <v/>
      </c>
      <c r="CJ12" s="17" t="str">
        <f>IF(G12=1,'#3b Salarisschalen referentie-c'!$AA$44,"")</f>
        <v/>
      </c>
      <c r="CK12" s="17" t="str">
        <f>IF(H12=1,'#3b Salarisschalen referentie-c'!$AA$44,"")</f>
        <v/>
      </c>
      <c r="CL12" s="17" t="str">
        <f>IF(I12=1,'#3b Salarisschalen referentie-c'!$AA$44,"")</f>
        <v/>
      </c>
      <c r="CM12" s="17" t="str">
        <f>IF(J12=1,'#3b Salarisschalen referentie-c'!$AA$44,"")</f>
        <v/>
      </c>
      <c r="CN12" s="17" t="str">
        <f>IF(K12=1,'#3b Salarisschalen referentie-c'!$AA$44,"")</f>
        <v/>
      </c>
      <c r="CO12" s="17" t="str">
        <f>IF(L12=1,'#3b Salarisschalen referentie-c'!$AA$44,"")</f>
        <v/>
      </c>
      <c r="CP12" s="71">
        <f>IF(M12=1,'#3b Salarisschalen referentie-c'!$AA$44,"")</f>
        <v>29.536082474226809</v>
      </c>
      <c r="CQ12" s="17" t="str">
        <f>IF(N12=1,'#3b Salarisschalen referentie-c'!$AA$44,"")</f>
        <v/>
      </c>
      <c r="CR12" s="71">
        <f>IF(O12=1,'#3b Salarisschalen referentie-c'!$AA$44,"")</f>
        <v>29.536082474226809</v>
      </c>
      <c r="CS12" s="17" t="str">
        <f>IF(P12=1,'#3b Salarisschalen referentie-c'!$AA$44,"")</f>
        <v/>
      </c>
      <c r="CT12" s="17" t="str">
        <f>IF(Q12=1,'#3b Salarisschalen referentie-c'!$AA$44,"")</f>
        <v/>
      </c>
      <c r="CU12" s="17" t="str">
        <f>IF(R12=1,'#3b Salarisschalen referentie-c'!$AA$44,"")</f>
        <v/>
      </c>
      <c r="CV12" s="71">
        <f>IF(S12=1,'#3b Salarisschalen referentie-c'!$AA$44,"")</f>
        <v>29.536082474226809</v>
      </c>
      <c r="CW12" s="17" t="str">
        <f>IF(T12=1,'#3b Salarisschalen referentie-c'!$AA$44,"")</f>
        <v/>
      </c>
      <c r="CX12" s="17" t="str">
        <f>IF(U12=1,'#3b Salarisschalen referentie-c'!$AA$44,"")</f>
        <v/>
      </c>
      <c r="CY12" s="17" t="str">
        <f>IF(V12=1,'#3b Salarisschalen referentie-c'!$AA$44,"")</f>
        <v/>
      </c>
      <c r="CZ12" s="17" t="str">
        <f>IF(W12=1,'#3b Salarisschalen referentie-c'!$AA$44,"")</f>
        <v/>
      </c>
      <c r="DA12" s="17" t="str">
        <f>IF(X12=1,'#3b Salarisschalen referentie-c'!$AA$44,"")</f>
        <v/>
      </c>
      <c r="DB12" s="17" t="str">
        <f>IF(Y12=1,'#3b Salarisschalen referentie-c'!$AA$44,"")</f>
        <v/>
      </c>
      <c r="DC12" s="17" t="str">
        <f>IF(Z12=1,'#3b Salarisschalen referentie-c'!$AA$44,"")</f>
        <v/>
      </c>
      <c r="DD12" s="17" t="str">
        <f>IF(AA12=1,'#3b Salarisschalen referentie-c'!$AA$44,"")</f>
        <v/>
      </c>
      <c r="DE12" s="17" t="str">
        <f>IF(AB12=1,'#3b Salarisschalen referentie-c'!$AA$44,"")</f>
        <v/>
      </c>
      <c r="DF12" s="17" t="str">
        <f>IF(AC12=1,'#3b Salarisschalen referentie-c'!$AA$44,"")</f>
        <v/>
      </c>
    </row>
    <row r="13" spans="1:110" ht="13.2" x14ac:dyDescent="0.25">
      <c r="A13" s="41"/>
      <c r="B13" s="41" t="s">
        <v>112</v>
      </c>
      <c r="C13" s="17">
        <v>8</v>
      </c>
      <c r="L13" s="17">
        <v>1</v>
      </c>
      <c r="N13" s="17">
        <v>1</v>
      </c>
      <c r="Q13" s="17">
        <v>1</v>
      </c>
      <c r="R13" s="17">
        <v>1</v>
      </c>
      <c r="T13" s="17">
        <v>1</v>
      </c>
      <c r="W13" s="17">
        <v>1</v>
      </c>
      <c r="AC13" s="17">
        <v>1</v>
      </c>
      <c r="AD13" s="70"/>
      <c r="AE13" s="17" t="str">
        <f>IF(D13=1,'#3b Salarisschalen referentie-c'!$Z$42,"")</f>
        <v/>
      </c>
      <c r="AF13" s="17" t="str">
        <f>IF(E13=1,'#3b Salarisschalen referentie-c'!$Z$42,"")</f>
        <v/>
      </c>
      <c r="AG13" s="17" t="str">
        <f>IF(F13=1,'#3b Salarisschalen referentie-c'!$Z$42,"")</f>
        <v/>
      </c>
      <c r="AH13" s="17" t="str">
        <f>IF(G13=1,'#3b Salarisschalen referentie-c'!$Z$42,"")</f>
        <v/>
      </c>
      <c r="AI13" s="17" t="str">
        <f>IF(H13=1,'#3b Salarisschalen referentie-c'!$Z$42,"")</f>
        <v/>
      </c>
      <c r="AJ13" s="17" t="str">
        <f>IF(I13=1,'#3b Salarisschalen referentie-c'!$Z$42,"")</f>
        <v/>
      </c>
      <c r="AK13" s="17" t="str">
        <f>IF(J13=1,'#3b Salarisschalen referentie-c'!$Z$42,"")</f>
        <v/>
      </c>
      <c r="AL13" s="17" t="str">
        <f>IF(K13=1,'#3b Salarisschalen referentie-c'!$Z$42,"")</f>
        <v/>
      </c>
      <c r="AM13" s="71">
        <f>IF(L13=1,'#3b Salarisschalen referentie-c'!$Z$42,"")</f>
        <v>22.70250368188513</v>
      </c>
      <c r="AN13" s="17" t="str">
        <f>IF(M13=1,'#3b Salarisschalen referentie-c'!$Z$42,"")</f>
        <v/>
      </c>
      <c r="AO13" s="71">
        <f>IF(N13=1,'#3b Salarisschalen referentie-c'!$Z$42,"")</f>
        <v>22.70250368188513</v>
      </c>
      <c r="AP13" s="17" t="str">
        <f>IF(O13=1,'#3b Salarisschalen referentie-c'!$Z$42,"")</f>
        <v/>
      </c>
      <c r="AQ13" s="17" t="str">
        <f>IF(P13=1,'#3b Salarisschalen referentie-c'!$Z$42,"")</f>
        <v/>
      </c>
      <c r="AR13" s="71">
        <f>IF(Q13=1,'#3b Salarisschalen referentie-c'!$Z$42,"")</f>
        <v>22.70250368188513</v>
      </c>
      <c r="AS13" s="71">
        <f>IF(R13=1,'#3b Salarisschalen referentie-c'!$Z$42,"")</f>
        <v>22.70250368188513</v>
      </c>
      <c r="AT13" s="17" t="str">
        <f>IF(S13=1,'#3b Salarisschalen referentie-c'!$Z$42,"")</f>
        <v/>
      </c>
      <c r="AU13" s="71">
        <f>IF(T13=1,'#3b Salarisschalen referentie-c'!$Z$42,"")</f>
        <v>22.70250368188513</v>
      </c>
      <c r="AV13" s="17" t="str">
        <f>IF(U13=1,'#3b Salarisschalen referentie-c'!$Z$42,"")</f>
        <v/>
      </c>
      <c r="AW13" s="17" t="str">
        <f>IF(V13=1,'#3b Salarisschalen referentie-c'!$Z$42,"")</f>
        <v/>
      </c>
      <c r="AX13" s="71">
        <f>IF(W13=1,'#3b Salarisschalen referentie-c'!$Z$42,"")</f>
        <v>22.70250368188513</v>
      </c>
      <c r="AY13" s="17" t="str">
        <f>IF(X13=1,'#3b Salarisschalen referentie-c'!$Z$42,"")</f>
        <v/>
      </c>
      <c r="AZ13" s="17" t="str">
        <f>IF(Y13=1,'#3b Salarisschalen referentie-c'!$Z$42,"")</f>
        <v/>
      </c>
      <c r="BA13" s="17" t="str">
        <f>IF(Z13=1,'#3b Salarisschalen referentie-c'!$Z$42,"")</f>
        <v/>
      </c>
      <c r="BB13" s="17" t="str">
        <f>IF(AA13=1,'#3b Salarisschalen referentie-c'!$Z$42,"")</f>
        <v/>
      </c>
      <c r="BC13" s="17" t="str">
        <f>IF(AB13=1,'#3b Salarisschalen referentie-c'!$Z$42,"")</f>
        <v/>
      </c>
      <c r="BD13" s="71">
        <f>IF(AC13=1,'#3b Salarisschalen referentie-c'!$Z$42,"")</f>
        <v>22.70250368188513</v>
      </c>
      <c r="BE13" s="70"/>
      <c r="BF13" s="17" t="str">
        <f>IF(D13=1,'#3b Salarisschalen referentie-c'!$Z$43,"")</f>
        <v/>
      </c>
      <c r="BG13" s="17" t="str">
        <f>IF(E13=1,'#3b Salarisschalen referentie-c'!$Z$43,"")</f>
        <v/>
      </c>
      <c r="BH13" s="17" t="str">
        <f>IF(F13=1,'#3b Salarisschalen referentie-c'!$Z$43,"")</f>
        <v/>
      </c>
      <c r="BI13" s="17" t="str">
        <f>IF(G13=1,'#3b Salarisschalen referentie-c'!$Z$43,"")</f>
        <v/>
      </c>
      <c r="BJ13" s="17" t="str">
        <f>IF(H13=1,'#3b Salarisschalen referentie-c'!$Z$43,"")</f>
        <v/>
      </c>
      <c r="BK13" s="17" t="str">
        <f>IF(I13=1,'#3b Salarisschalen referentie-c'!$Z$43,"")</f>
        <v/>
      </c>
      <c r="BL13" s="17" t="str">
        <f>IF(J13=1,'#3b Salarisschalen referentie-c'!$Z$43,"")</f>
        <v/>
      </c>
      <c r="BM13" s="17" t="str">
        <f>IF(K13=1,'#3b Salarisschalen referentie-c'!$Z$43,"")</f>
        <v/>
      </c>
      <c r="BN13" s="71">
        <f>IF(L13=1,'#3b Salarisschalen referentie-c'!$Z$43,"")</f>
        <v>25.06075110456554</v>
      </c>
      <c r="BO13" s="17" t="str">
        <f>IF(M13=1,'#3b Salarisschalen referentie-c'!$Z$43,"")</f>
        <v/>
      </c>
      <c r="BP13" s="71">
        <f>IF(N13=1,'#3b Salarisschalen referentie-c'!$Z$43,"")</f>
        <v>25.06075110456554</v>
      </c>
      <c r="BQ13" s="17" t="str">
        <f>IF(O13=1,'#3b Salarisschalen referentie-c'!$Z$43,"")</f>
        <v/>
      </c>
      <c r="BR13" s="17" t="str">
        <f>IF(P13=1,'#3b Salarisschalen referentie-c'!$Z$43,"")</f>
        <v/>
      </c>
      <c r="BS13" s="71">
        <f>IF(Q13=1,'#3b Salarisschalen referentie-c'!$Z$43,"")</f>
        <v>25.06075110456554</v>
      </c>
      <c r="BT13" s="71">
        <f>IF(R13=1,'#3b Salarisschalen referentie-c'!$Z$43,"")</f>
        <v>25.06075110456554</v>
      </c>
      <c r="BU13" s="17" t="str">
        <f>IF(S13=1,'#3b Salarisschalen referentie-c'!$Z$43,"")</f>
        <v/>
      </c>
      <c r="BV13" s="71">
        <f>IF(T13=1,'#3b Salarisschalen referentie-c'!$Z$43,"")</f>
        <v>25.06075110456554</v>
      </c>
      <c r="BW13" s="17" t="str">
        <f>IF(U13=1,'#3b Salarisschalen referentie-c'!$Z$43,"")</f>
        <v/>
      </c>
      <c r="BX13" s="17" t="str">
        <f>IF(V13=1,'#3b Salarisschalen referentie-c'!$Z$43,"")</f>
        <v/>
      </c>
      <c r="BY13" s="71">
        <f>IF(W13=1,'#3b Salarisschalen referentie-c'!$Z$43,"")</f>
        <v>25.06075110456554</v>
      </c>
      <c r="BZ13" s="17" t="str">
        <f>IF(X13=1,'#3b Salarisschalen referentie-c'!$Z$43,"")</f>
        <v/>
      </c>
      <c r="CA13" s="17" t="str">
        <f>IF(Y13=1,'#3b Salarisschalen referentie-c'!$Z$43,"")</f>
        <v/>
      </c>
      <c r="CB13" s="17" t="str">
        <f>IF(Z13=1,'#3b Salarisschalen referentie-c'!$Z$43,"")</f>
        <v/>
      </c>
      <c r="CC13" s="17" t="str">
        <f>IF(AA13=1,'#3b Salarisschalen referentie-c'!$Z$43,"")</f>
        <v/>
      </c>
      <c r="CD13" s="17" t="str">
        <f>IF(AB13=1,'#3b Salarisschalen referentie-c'!$Z$43,"")</f>
        <v/>
      </c>
      <c r="CE13" s="71">
        <f>IF(AC13=1,'#3b Salarisschalen referentie-c'!$Z$43,"")</f>
        <v>25.06075110456554</v>
      </c>
      <c r="CF13" s="70"/>
      <c r="CG13" s="17" t="str">
        <f>IF(D13=1,'#3b Salarisschalen referentie-c'!$Z$44,"")</f>
        <v/>
      </c>
      <c r="CH13" s="17" t="str">
        <f>IF(E13=1,'#3b Salarisschalen referentie-c'!$Z$44,"")</f>
        <v/>
      </c>
      <c r="CI13" s="17" t="str">
        <f>IF(F13=1,'#3b Salarisschalen referentie-c'!$Z$44,"")</f>
        <v/>
      </c>
      <c r="CJ13" s="17" t="str">
        <f>IF(G13=1,'#3b Salarisschalen referentie-c'!$Z$44,"")</f>
        <v/>
      </c>
      <c r="CK13" s="17" t="str">
        <f>IF(H13=1,'#3b Salarisschalen referentie-c'!$Z$44,"")</f>
        <v/>
      </c>
      <c r="CL13" s="17" t="str">
        <f>IF(I13=1,'#3b Salarisschalen referentie-c'!$Z$44,"")</f>
        <v/>
      </c>
      <c r="CM13" s="17" t="str">
        <f>IF(J13=1,'#3b Salarisschalen referentie-c'!$Z$44,"")</f>
        <v/>
      </c>
      <c r="CN13" s="17" t="str">
        <f>IF(K13=1,'#3b Salarisschalen referentie-c'!$Z$44,"")</f>
        <v/>
      </c>
      <c r="CO13" s="71">
        <f>IF(L13=1,'#3b Salarisschalen referentie-c'!$Z$44,"")</f>
        <v>27.115856651939129</v>
      </c>
      <c r="CP13" s="17" t="str">
        <f>IF(M13=1,'#3b Salarisschalen referentie-c'!$Z$44,"")</f>
        <v/>
      </c>
      <c r="CQ13" s="71">
        <f>IF(N13=1,'#3b Salarisschalen referentie-c'!$Z$44,"")</f>
        <v>27.115856651939129</v>
      </c>
      <c r="CR13" s="17" t="str">
        <f>IF(O13=1,'#3b Salarisschalen referentie-c'!$Z$44,"")</f>
        <v/>
      </c>
      <c r="CS13" s="17" t="str">
        <f>IF(P13=1,'#3b Salarisschalen referentie-c'!$Z$44,"")</f>
        <v/>
      </c>
      <c r="CT13" s="71">
        <f>IF(Q13=1,'#3b Salarisschalen referentie-c'!$Z$44,"")</f>
        <v>27.115856651939129</v>
      </c>
      <c r="CU13" s="71">
        <f>IF(R13=1,'#3b Salarisschalen referentie-c'!$Z$44,"")</f>
        <v>27.115856651939129</v>
      </c>
      <c r="CV13" s="17" t="str">
        <f>IF(S13=1,'#3b Salarisschalen referentie-c'!$Z$44,"")</f>
        <v/>
      </c>
      <c r="CW13" s="71">
        <f>IF(T13=1,'#3b Salarisschalen referentie-c'!$Z$44,"")</f>
        <v>27.115856651939129</v>
      </c>
      <c r="CX13" s="17" t="str">
        <f>IF(U13=1,'#3b Salarisschalen referentie-c'!$Z$44,"")</f>
        <v/>
      </c>
      <c r="CY13" s="17" t="str">
        <f>IF(V13=1,'#3b Salarisschalen referentie-c'!$Z$44,"")</f>
        <v/>
      </c>
      <c r="CZ13" s="71">
        <f>IF(W13=1,'#3b Salarisschalen referentie-c'!$Z$44,"")</f>
        <v>27.115856651939129</v>
      </c>
      <c r="DA13" s="17" t="str">
        <f>IF(X13=1,'#3b Salarisschalen referentie-c'!$Z$44,"")</f>
        <v/>
      </c>
      <c r="DB13" s="17" t="str">
        <f>IF(Y13=1,'#3b Salarisschalen referentie-c'!$Z$44,"")</f>
        <v/>
      </c>
      <c r="DC13" s="17" t="str">
        <f>IF(Z13=1,'#3b Salarisschalen referentie-c'!$Z$44,"")</f>
        <v/>
      </c>
      <c r="DD13" s="17" t="str">
        <f>IF(AA13=1,'#3b Salarisschalen referentie-c'!$Z$44,"")</f>
        <v/>
      </c>
      <c r="DE13" s="17" t="str">
        <f>IF(AB13=1,'#3b Salarisschalen referentie-c'!$Z$44,"")</f>
        <v/>
      </c>
      <c r="DF13" s="71">
        <f>IF(AC13=1,'#3b Salarisschalen referentie-c'!$Z$44,"")</f>
        <v>27.115856651939129</v>
      </c>
    </row>
    <row r="14" spans="1:110" ht="13.2" x14ac:dyDescent="0.25">
      <c r="A14" s="76"/>
      <c r="B14" s="76" t="s">
        <v>113</v>
      </c>
      <c r="C14" s="77">
        <v>7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1</v>
      </c>
      <c r="Q14" s="77"/>
      <c r="R14" s="77"/>
      <c r="S14" s="77"/>
      <c r="T14" s="77"/>
      <c r="U14" s="77"/>
      <c r="V14" s="77">
        <v>1</v>
      </c>
      <c r="W14" s="77"/>
      <c r="X14" s="77"/>
      <c r="Y14" s="77"/>
      <c r="Z14" s="77"/>
      <c r="AA14" s="77"/>
      <c r="AB14" s="77">
        <v>1</v>
      </c>
      <c r="AC14" s="77"/>
      <c r="AD14" s="78"/>
      <c r="AE14" s="77" t="str">
        <f>IF(D14=1,'#3b Salarisschalen referentie-c'!$Y$42,"")</f>
        <v/>
      </c>
      <c r="AF14" s="77" t="str">
        <f>IF(E14=1,'#3b Salarisschalen referentie-c'!$Y$42,"")</f>
        <v/>
      </c>
      <c r="AG14" s="77" t="str">
        <f>IF(F14=1,'#3b Salarisschalen referentie-c'!$Y$42,"")</f>
        <v/>
      </c>
      <c r="AH14" s="77" t="str">
        <f>IF(G14=1,'#3b Salarisschalen referentie-c'!$Y$42,"")</f>
        <v/>
      </c>
      <c r="AI14" s="77" t="str">
        <f>IF(H14=1,'#3b Salarisschalen referentie-c'!$Y$42,"")</f>
        <v/>
      </c>
      <c r="AJ14" s="77" t="str">
        <f>IF(I14=1,'#3b Salarisschalen referentie-c'!$Y$42,"")</f>
        <v/>
      </c>
      <c r="AK14" s="77" t="str">
        <f>IF(J14=1,'#3b Salarisschalen referentie-c'!$Y$42,"")</f>
        <v/>
      </c>
      <c r="AL14" s="77" t="str">
        <f>IF(K14=1,'#3b Salarisschalen referentie-c'!$Y$42,"")</f>
        <v/>
      </c>
      <c r="AM14" s="77" t="str">
        <f>IF(L14=1,'#3b Salarisschalen referentie-c'!$Y$42,"")</f>
        <v/>
      </c>
      <c r="AN14" s="77" t="str">
        <f>IF(M14=1,'#3b Salarisschalen referentie-c'!$Y$42,"")</f>
        <v/>
      </c>
      <c r="AO14" s="77" t="str">
        <f>IF(N14=1,'#3b Salarisschalen referentie-c'!$Y$42,"")</f>
        <v/>
      </c>
      <c r="AP14" s="77" t="str">
        <f>IF(O14=1,'#3b Salarisschalen referentie-c'!$Y$42,"")</f>
        <v/>
      </c>
      <c r="AQ14" s="79">
        <f>IF(P14=1,'#3b Salarisschalen referentie-c'!$Y$42,"")</f>
        <v>21.253681885125189</v>
      </c>
      <c r="AR14" s="77" t="str">
        <f>IF(Q14=1,'#3b Salarisschalen referentie-c'!$Y$42,"")</f>
        <v/>
      </c>
      <c r="AS14" s="77" t="str">
        <f>IF(R14=1,'#3b Salarisschalen referentie-c'!$Y$42,"")</f>
        <v/>
      </c>
      <c r="AT14" s="77" t="str">
        <f>IF(S14=1,'#3b Salarisschalen referentie-c'!$Y$42,"")</f>
        <v/>
      </c>
      <c r="AU14" s="77" t="str">
        <f>IF(T14=1,'#3b Salarisschalen referentie-c'!$Y$42,"")</f>
        <v/>
      </c>
      <c r="AV14" s="77" t="str">
        <f>IF(U14=1,'#3b Salarisschalen referentie-c'!$Y$42,"")</f>
        <v/>
      </c>
      <c r="AW14" s="79">
        <f>IF(V14=1,'#3b Salarisschalen referentie-c'!$Y$42,"")</f>
        <v>21.253681885125189</v>
      </c>
      <c r="AX14" s="77" t="str">
        <f>IF(W14=1,'#3b Salarisschalen referentie-c'!$Y$42,"")</f>
        <v/>
      </c>
      <c r="AY14" s="77" t="str">
        <f>IF(X14=1,'#3b Salarisschalen referentie-c'!$Y$42,"")</f>
        <v/>
      </c>
      <c r="AZ14" s="77" t="str">
        <f>IF(Y14=1,'#3b Salarisschalen referentie-c'!$Y$42,"")</f>
        <v/>
      </c>
      <c r="BA14" s="77" t="str">
        <f>IF(Z14=1,'#3b Salarisschalen referentie-c'!$Y$42,"")</f>
        <v/>
      </c>
      <c r="BB14" s="77" t="str">
        <f>IF(AA14=1,'#3b Salarisschalen referentie-c'!$Y$42,"")</f>
        <v/>
      </c>
      <c r="BC14" s="79">
        <f>IF(AB14=1,'#3b Salarisschalen referentie-c'!$Y$42,"")</f>
        <v>21.253681885125189</v>
      </c>
      <c r="BD14" s="77" t="str">
        <f>IF(AC14=1,'#3b Salarisschalen referentie-c'!$Y$42,"")</f>
        <v/>
      </c>
      <c r="BE14" s="78"/>
      <c r="BF14" s="77" t="str">
        <f>IF(D14=1,'#3b Salarisschalen referentie-c'!$Y$43,"")</f>
        <v/>
      </c>
      <c r="BG14" s="77" t="str">
        <f>IF(E14=1,'#3b Salarisschalen referentie-c'!$Y$43,"")</f>
        <v/>
      </c>
      <c r="BH14" s="77" t="str">
        <f>IF(F14=1,'#3b Salarisschalen referentie-c'!$Y$43,"")</f>
        <v/>
      </c>
      <c r="BI14" s="77" t="str">
        <f>IF(G14=1,'#3b Salarisschalen referentie-c'!$Y$43,"")</f>
        <v/>
      </c>
      <c r="BJ14" s="77" t="str">
        <f>IF(H14=1,'#3b Salarisschalen referentie-c'!$Y$43,"")</f>
        <v/>
      </c>
      <c r="BK14" s="77" t="str">
        <f>IF(I14=1,'#3b Salarisschalen referentie-c'!$Y$43,"")</f>
        <v/>
      </c>
      <c r="BL14" s="77" t="str">
        <f>IF(J14=1,'#3b Salarisschalen referentie-c'!$Y$43,"")</f>
        <v/>
      </c>
      <c r="BM14" s="77" t="str">
        <f>IF(K14=1,'#3b Salarisschalen referentie-c'!$Y$43,"")</f>
        <v/>
      </c>
      <c r="BN14" s="77" t="str">
        <f>IF(L14=1,'#3b Salarisschalen referentie-c'!$Y$43,"")</f>
        <v/>
      </c>
      <c r="BO14" s="77" t="str">
        <f>IF(M14=1,'#3b Salarisschalen referentie-c'!$Y$43,"")</f>
        <v/>
      </c>
      <c r="BP14" s="77" t="str">
        <f>IF(N14=1,'#3b Salarisschalen referentie-c'!$Y$43,"")</f>
        <v/>
      </c>
      <c r="BQ14" s="77" t="str">
        <f>IF(O14=1,'#3b Salarisschalen referentie-c'!$Y$43,"")</f>
        <v/>
      </c>
      <c r="BR14" s="79">
        <f>IF(P14=1,'#3b Salarisschalen referentie-c'!$Y$43,"")</f>
        <v>23.459131075110456</v>
      </c>
      <c r="BS14" s="77" t="str">
        <f>IF(Q14=1,'#3b Salarisschalen referentie-c'!$Y$43,"")</f>
        <v/>
      </c>
      <c r="BT14" s="77" t="str">
        <f>IF(R14=1,'#3b Salarisschalen referentie-c'!$Y$43,"")</f>
        <v/>
      </c>
      <c r="BU14" s="77" t="str">
        <f>IF(S14=1,'#3b Salarisschalen referentie-c'!$Y$43,"")</f>
        <v/>
      </c>
      <c r="BV14" s="77" t="str">
        <f>IF(T14=1,'#3b Salarisschalen referentie-c'!$Y$43,"")</f>
        <v/>
      </c>
      <c r="BW14" s="77" t="str">
        <f>IF(U14=1,'#3b Salarisschalen referentie-c'!$Y$43,"")</f>
        <v/>
      </c>
      <c r="BX14" s="79">
        <f>IF(V14=1,'#3b Salarisschalen referentie-c'!$Y$43,"")</f>
        <v>23.459131075110456</v>
      </c>
      <c r="BY14" s="77" t="str">
        <f>IF(W14=1,'#3b Salarisschalen referentie-c'!$Y$43,"")</f>
        <v/>
      </c>
      <c r="BZ14" s="77" t="str">
        <f>IF(X14=1,'#3b Salarisschalen referentie-c'!$Y$43,"")</f>
        <v/>
      </c>
      <c r="CA14" s="77" t="str">
        <f>IF(Y14=1,'#3b Salarisschalen referentie-c'!$Y$43,"")</f>
        <v/>
      </c>
      <c r="CB14" s="77" t="str">
        <f>IF(Z14=1,'#3b Salarisschalen referentie-c'!$Y$43,"")</f>
        <v/>
      </c>
      <c r="CC14" s="77" t="str">
        <f>IF(AA14=1,'#3b Salarisschalen referentie-c'!$Y$43,"")</f>
        <v/>
      </c>
      <c r="CD14" s="79">
        <f>IF(AB14=1,'#3b Salarisschalen referentie-c'!$Y$43,"")</f>
        <v>23.459131075110456</v>
      </c>
      <c r="CE14" s="77" t="str">
        <f>IF(AC14=1,'#3b Salarisschalen referentie-c'!$Y$43,"")</f>
        <v/>
      </c>
      <c r="CF14" s="78"/>
      <c r="CG14" s="77" t="str">
        <f>IF(D14=1,'#3b Salarisschalen referentie-c'!$Y$44,"")</f>
        <v/>
      </c>
      <c r="CH14" s="77" t="str">
        <f>IF(E14=1,'#3b Salarisschalen referentie-c'!$Y$44,"")</f>
        <v/>
      </c>
      <c r="CI14" s="77" t="str">
        <f>IF(F14=1,'#3b Salarisschalen referentie-c'!$Y$44,"")</f>
        <v/>
      </c>
      <c r="CJ14" s="77" t="str">
        <f>IF(G14=1,'#3b Salarisschalen referentie-c'!$Y$44,"")</f>
        <v/>
      </c>
      <c r="CK14" s="77" t="str">
        <f>IF(H14=1,'#3b Salarisschalen referentie-c'!$Y$44,"")</f>
        <v/>
      </c>
      <c r="CL14" s="77" t="str">
        <f>IF(I14=1,'#3b Salarisschalen referentie-c'!$Y$44,"")</f>
        <v/>
      </c>
      <c r="CM14" s="77" t="str">
        <f>IF(J14=1,'#3b Salarisschalen referentie-c'!$Y$44,"")</f>
        <v/>
      </c>
      <c r="CN14" s="77" t="str">
        <f>IF(K14=1,'#3b Salarisschalen referentie-c'!$Y$44,"")</f>
        <v/>
      </c>
      <c r="CO14" s="77" t="str">
        <f>IF(L14=1,'#3b Salarisschalen referentie-c'!$Y$44,"")</f>
        <v/>
      </c>
      <c r="CP14" s="77" t="str">
        <f>IF(M14=1,'#3b Salarisschalen referentie-c'!$Y$44,"")</f>
        <v/>
      </c>
      <c r="CQ14" s="77" t="str">
        <f>IF(N14=1,'#3b Salarisschalen referentie-c'!$Y$44,"")</f>
        <v/>
      </c>
      <c r="CR14" s="77" t="str">
        <f>IF(O14=1,'#3b Salarisschalen referentie-c'!$Y$44,"")</f>
        <v/>
      </c>
      <c r="CS14" s="79">
        <f>IF(P14=1,'#3b Salarisschalen referentie-c'!$Y$44,"")</f>
        <v>25.103092783505158</v>
      </c>
      <c r="CT14" s="77" t="str">
        <f>IF(Q14=1,'#3b Salarisschalen referentie-c'!$Y$44,"")</f>
        <v/>
      </c>
      <c r="CU14" s="77" t="str">
        <f>IF(R14=1,'#3b Salarisschalen referentie-c'!$Y$44,"")</f>
        <v/>
      </c>
      <c r="CV14" s="77" t="str">
        <f>IF(S14=1,'#3b Salarisschalen referentie-c'!$Y$44,"")</f>
        <v/>
      </c>
      <c r="CW14" s="77" t="str">
        <f>IF(T14=1,'#3b Salarisschalen referentie-c'!$Y$44,"")</f>
        <v/>
      </c>
      <c r="CX14" s="77" t="str">
        <f>IF(U14=1,'#3b Salarisschalen referentie-c'!$Y$44,"")</f>
        <v/>
      </c>
      <c r="CY14" s="79">
        <f>IF(V14=1,'#3b Salarisschalen referentie-c'!$Y$44,"")</f>
        <v>25.103092783505158</v>
      </c>
      <c r="CZ14" s="77" t="str">
        <f>IF(W14=1,'#3b Salarisschalen referentie-c'!$Y$44,"")</f>
        <v/>
      </c>
      <c r="DA14" s="77" t="str">
        <f>IF(X14=1,'#3b Salarisschalen referentie-c'!$Y$44,"")</f>
        <v/>
      </c>
      <c r="DB14" s="77" t="str">
        <f>IF(Y14=1,'#3b Salarisschalen referentie-c'!$Y$44,"")</f>
        <v/>
      </c>
      <c r="DC14" s="77" t="str">
        <f>IF(Z14=1,'#3b Salarisschalen referentie-c'!$Y$44,"")</f>
        <v/>
      </c>
      <c r="DD14" s="77" t="str">
        <f>IF(AA14=1,'#3b Salarisschalen referentie-c'!$Y$44,"")</f>
        <v/>
      </c>
      <c r="DE14" s="79">
        <f>IF(AB14=1,'#3b Salarisschalen referentie-c'!$Y$44,"")</f>
        <v>25.103092783505158</v>
      </c>
      <c r="DF14" s="77" t="str">
        <f>IF(AC14=1,'#3b Salarisschalen referentie-c'!$Y$44,"")</f>
        <v/>
      </c>
    </row>
    <row r="15" spans="1:110" ht="39.6" x14ac:dyDescent="0.25">
      <c r="A15" s="41" t="s">
        <v>57</v>
      </c>
      <c r="B15" s="41" t="s">
        <v>114</v>
      </c>
      <c r="C15" s="17" t="s">
        <v>76</v>
      </c>
      <c r="S15" s="17">
        <v>1</v>
      </c>
      <c r="AD15" s="70"/>
      <c r="AE15" s="17" t="str">
        <f>IF(D15=1,'#3b Salarisschalen referentie-c'!$Z$63,"")</f>
        <v/>
      </c>
      <c r="AF15" s="17" t="str">
        <f>IF(E15=1,'#3b Salarisschalen referentie-c'!$Z$62,"")</f>
        <v/>
      </c>
      <c r="AG15" s="17" t="str">
        <f>IF(F15=1,'#3b Salarisschalen referentie-c'!$Z$62,"")</f>
        <v/>
      </c>
      <c r="AH15" s="17" t="str">
        <f>IF(G15=1,'#3b Salarisschalen referentie-c'!$Z$62,"")</f>
        <v/>
      </c>
      <c r="AI15" s="17" t="str">
        <f>IF(H15=1,'#3b Salarisschalen referentie-c'!$Z$62,"")</f>
        <v/>
      </c>
      <c r="AJ15" s="17" t="str">
        <f>IF(I15=1,'#3b Salarisschalen referentie-c'!$Z$62,"")</f>
        <v/>
      </c>
      <c r="AK15" s="17" t="str">
        <f>IF(J15=1,'#3b Salarisschalen referentie-c'!$Z$62,"")</f>
        <v/>
      </c>
      <c r="AL15" s="17" t="str">
        <f>IF(K15=1,'#3b Salarisschalen referentie-c'!$Z$62,"")</f>
        <v/>
      </c>
      <c r="AM15" s="17" t="str">
        <f>IF(L15=1,'#3b Salarisschalen referentie-c'!$Z$62,"")</f>
        <v/>
      </c>
      <c r="AN15" s="17" t="str">
        <f>IF(M15=1,'#3b Salarisschalen referentie-c'!$Z$62,"")</f>
        <v/>
      </c>
      <c r="AO15" s="17" t="str">
        <f>IF(N15=1,'#3b Salarisschalen referentie-c'!$Z$62,"")</f>
        <v/>
      </c>
      <c r="AP15" s="17" t="str">
        <f>IF(O15=1,'#3b Salarisschalen referentie-c'!$Z$62,"")</f>
        <v/>
      </c>
      <c r="AQ15" s="17" t="str">
        <f>IF(P15=1,'#3b Salarisschalen referentie-c'!$Z$62,"")</f>
        <v/>
      </c>
      <c r="AR15" s="17" t="str">
        <f>IF(Q15=1,'#3b Salarisschalen referentie-c'!$Z$62,"")</f>
        <v/>
      </c>
      <c r="AS15" s="17" t="str">
        <f>IF(R15=1,'#3b Salarisschalen referentie-c'!$Z$62,"")</f>
        <v/>
      </c>
      <c r="AT15" s="71">
        <f>IF(S15=1,'#3b Salarisschalen referentie-c'!$Z$62,"")</f>
        <v>24.466019417475728</v>
      </c>
      <c r="AU15" s="17" t="str">
        <f>IF(T15=1,'#3b Salarisschalen referentie-c'!$Z$62,"")</f>
        <v/>
      </c>
      <c r="AV15" s="17" t="str">
        <f>IF(U15=1,'#3b Salarisschalen referentie-c'!$Z$62,"")</f>
        <v/>
      </c>
      <c r="AW15" s="17" t="str">
        <f>IF(V15=1,'#3b Salarisschalen referentie-c'!$Z$62,"")</f>
        <v/>
      </c>
      <c r="AX15" s="17" t="str">
        <f>IF(W15=1,'#3b Salarisschalen referentie-c'!$Z$62,"")</f>
        <v/>
      </c>
      <c r="AY15" s="17" t="str">
        <f>IF(X15=1,'#3b Salarisschalen referentie-c'!$Z$62,"")</f>
        <v/>
      </c>
      <c r="AZ15" s="17" t="str">
        <f>IF(Y15=1,'#3b Salarisschalen referentie-c'!$Z$62,"")</f>
        <v/>
      </c>
      <c r="BA15" s="17" t="str">
        <f>IF(Z15=1,'#3b Salarisschalen referentie-c'!$Z$62,"")</f>
        <v/>
      </c>
      <c r="BB15" s="17" t="str">
        <f>IF(AA15=1,'#3b Salarisschalen referentie-c'!$Z$62,"")</f>
        <v/>
      </c>
      <c r="BC15" s="17" t="str">
        <f>IF(AB15=1,'#3b Salarisschalen referentie-c'!$Z$62,"")</f>
        <v/>
      </c>
      <c r="BD15" s="17" t="str">
        <f>IF(AC15=1,'#3b Salarisschalen referentie-c'!$Z$62,"")</f>
        <v/>
      </c>
      <c r="BE15" s="70"/>
      <c r="BF15" s="80" t="str">
        <f>IF(D15=1,'#3b Salarisschalen referentie-c'!$Z$63,"")</f>
        <v/>
      </c>
      <c r="BG15" s="80" t="str">
        <f>IF(E15=1,'#3b Salarisschalen referentie-c'!$Z$63,"")</f>
        <v/>
      </c>
      <c r="BH15" s="80" t="str">
        <f>IF(F15=1,'#3b Salarisschalen referentie-c'!$Z$63,"")</f>
        <v/>
      </c>
      <c r="BI15" s="80" t="str">
        <f>IF(G15=1,'#3b Salarisschalen referentie-c'!$Z$63,"")</f>
        <v/>
      </c>
      <c r="BJ15" s="80" t="str">
        <f>IF(H15=1,'#3b Salarisschalen referentie-c'!$Z$63,"")</f>
        <v/>
      </c>
      <c r="BK15" s="80" t="str">
        <f>IF(I15=1,'#3b Salarisschalen referentie-c'!$Z$63,"")</f>
        <v/>
      </c>
      <c r="BL15" s="80" t="str">
        <f>IF(J15=1,'#3b Salarisschalen referentie-c'!$Z$63,"")</f>
        <v/>
      </c>
      <c r="BM15" s="80" t="str">
        <f>IF(K15=1,'#3b Salarisschalen referentie-c'!$Z$63,"")</f>
        <v/>
      </c>
      <c r="BN15" s="80" t="str">
        <f>IF(L15=1,'#3b Salarisschalen referentie-c'!$Z$63,"")</f>
        <v/>
      </c>
      <c r="BO15" s="80" t="str">
        <f>IF(M15=1,'#3b Salarisschalen referentie-c'!$Z$63,"")</f>
        <v/>
      </c>
      <c r="BP15" s="80" t="str">
        <f>IF(N15=1,'#3b Salarisschalen referentie-c'!$Z$63,"")</f>
        <v/>
      </c>
      <c r="BQ15" s="80" t="str">
        <f>IF(O15=1,'#3b Salarisschalen referentie-c'!$Z$63,"")</f>
        <v/>
      </c>
      <c r="BR15" s="80" t="str">
        <f>IF(P15=1,'#3b Salarisschalen referentie-c'!$Z$63,"")</f>
        <v/>
      </c>
      <c r="BS15" s="80" t="str">
        <f>IF(Q15=1,'#3b Salarisschalen referentie-c'!$Z$63,"")</f>
        <v/>
      </c>
      <c r="BT15" s="80" t="str">
        <f>IF(R15=1,'#3b Salarisschalen referentie-c'!$Z$63,"")</f>
        <v/>
      </c>
      <c r="BU15" s="81">
        <f>IF(S15=1,'#3b Salarisschalen referentie-c'!$Z$63,"")</f>
        <v>27.802120592743993</v>
      </c>
      <c r="BV15" s="80" t="str">
        <f>IF(T15=1,'#3b Salarisschalen referentie-c'!$Z$63,"")</f>
        <v/>
      </c>
      <c r="BW15" s="80" t="str">
        <f>IF(U15=1,'#3b Salarisschalen referentie-c'!$Z$63,"")</f>
        <v/>
      </c>
      <c r="BX15" s="80" t="str">
        <f>IF(V15=1,'#3b Salarisschalen referentie-c'!$Z$63,"")</f>
        <v/>
      </c>
      <c r="BY15" s="80" t="str">
        <f>IF(W15=1,'#3b Salarisschalen referentie-c'!$Z$63,"")</f>
        <v/>
      </c>
      <c r="BZ15" s="80" t="str">
        <f>IF(X15=1,'#3b Salarisschalen referentie-c'!$Z$63,"")</f>
        <v/>
      </c>
      <c r="CA15" s="80" t="str">
        <f>IF(Y15=1,'#3b Salarisschalen referentie-c'!$Z$63,"")</f>
        <v/>
      </c>
      <c r="CB15" s="80" t="str">
        <f>IF(Z15=1,'#3b Salarisschalen referentie-c'!$Z$63,"")</f>
        <v/>
      </c>
      <c r="CC15" s="80" t="str">
        <f>IF(AA15=1,'#3b Salarisschalen referentie-c'!$Z$63,"")</f>
        <v/>
      </c>
      <c r="CD15" s="80" t="str">
        <f>IF(AB15=1,'#3b Salarisschalen referentie-c'!$Z$63,"")</f>
        <v/>
      </c>
      <c r="CE15" s="80" t="str">
        <f>IF(AC15=1,'#3b Salarisschalen referentie-c'!$Z$63,"")</f>
        <v/>
      </c>
      <c r="CF15" s="70"/>
      <c r="CG15" s="80" t="str">
        <f>IF(D15=1,'#3b Salarisschalen referentie-c'!$Z$64,"")</f>
        <v/>
      </c>
      <c r="CH15" s="80" t="str">
        <f>IF(E15=1,'#3b Salarisschalen referentie-c'!$Z$64,"")</f>
        <v/>
      </c>
      <c r="CI15" s="80" t="str">
        <f>IF(F15=1,'#3b Salarisschalen referentie-c'!$Z$64,"")</f>
        <v/>
      </c>
      <c r="CJ15" s="80" t="str">
        <f>IF(G15=1,'#3b Salarisschalen referentie-c'!$Z$64,"")</f>
        <v/>
      </c>
      <c r="CK15" s="80" t="str">
        <f>IF(H15=1,'#3b Salarisschalen referentie-c'!$Z$64,"")</f>
        <v/>
      </c>
      <c r="CL15" s="80" t="str">
        <f>IF(I15=1,'#3b Salarisschalen referentie-c'!$Z$64,"")</f>
        <v/>
      </c>
      <c r="CM15" s="80" t="str">
        <f>IF(J15=1,'#3b Salarisschalen referentie-c'!$Z$64,"")</f>
        <v/>
      </c>
      <c r="CN15" s="80" t="str">
        <f>IF(K15=1,'#3b Salarisschalen referentie-c'!$Z$64,"")</f>
        <v/>
      </c>
      <c r="CO15" s="80" t="str">
        <f>IF(L15=1,'#3b Salarisschalen referentie-c'!$Z$64,"")</f>
        <v/>
      </c>
      <c r="CP15" s="80" t="str">
        <f>IF(M15=1,'#3b Salarisschalen referentie-c'!$Z$64,"")</f>
        <v/>
      </c>
      <c r="CQ15" s="80" t="str">
        <f>IF(N15=1,'#3b Salarisschalen referentie-c'!$Z$64,"")</f>
        <v/>
      </c>
      <c r="CR15" s="80" t="str">
        <f>IF(O15=1,'#3b Salarisschalen referentie-c'!$Z$64,"")</f>
        <v/>
      </c>
      <c r="CS15" s="80" t="str">
        <f>IF(P15=1,'#3b Salarisschalen referentie-c'!$Z$64,"")</f>
        <v/>
      </c>
      <c r="CT15" s="80" t="str">
        <f>IF(Q15=1,'#3b Salarisschalen referentie-c'!$Z$64,"")</f>
        <v/>
      </c>
      <c r="CU15" s="80" t="str">
        <f>IF(R15=1,'#3b Salarisschalen referentie-c'!$Z$64,"")</f>
        <v/>
      </c>
      <c r="CV15" s="81">
        <f>IF(S15=1,'#3b Salarisschalen referentie-c'!$Z$64,"")</f>
        <v>32.068399153222863</v>
      </c>
      <c r="CW15" s="80" t="str">
        <f>IF(T15=1,'#3b Salarisschalen referentie-c'!$Z$64,"")</f>
        <v/>
      </c>
      <c r="CX15" s="80" t="str">
        <f>IF(U15=1,'#3b Salarisschalen referentie-c'!$Z$64,"")</f>
        <v/>
      </c>
      <c r="CY15" s="80" t="str">
        <f>IF(V15=1,'#3b Salarisschalen referentie-c'!$Z$64,"")</f>
        <v/>
      </c>
      <c r="CZ15" s="80" t="str">
        <f>IF(W15=1,'#3b Salarisschalen referentie-c'!$Z$64,"")</f>
        <v/>
      </c>
      <c r="DA15" s="80" t="str">
        <f>IF(X15=1,'#3b Salarisschalen referentie-c'!$Z$64,"")</f>
        <v/>
      </c>
      <c r="DB15" s="80" t="str">
        <f>IF(Y15=1,'#3b Salarisschalen referentie-c'!$Z$64,"")</f>
        <v/>
      </c>
      <c r="DC15" s="80" t="str">
        <f>IF(Z15=1,'#3b Salarisschalen referentie-c'!$Z$64,"")</f>
        <v/>
      </c>
      <c r="DD15" s="80" t="str">
        <f>IF(AA15=1,'#3b Salarisschalen referentie-c'!$Z$64,"")</f>
        <v/>
      </c>
      <c r="DE15" s="80" t="str">
        <f>IF(AB15=1,'#3b Salarisschalen referentie-c'!$Z$64,"")</f>
        <v/>
      </c>
      <c r="DF15" s="80" t="str">
        <f>IF(AC15=1,'#3b Salarisschalen referentie-c'!$Z$64,"")</f>
        <v/>
      </c>
    </row>
    <row r="16" spans="1:110" ht="16.5" customHeight="1" x14ac:dyDescent="0.25">
      <c r="A16" s="41"/>
      <c r="B16" s="41" t="s">
        <v>115</v>
      </c>
      <c r="C16" s="17" t="s">
        <v>74</v>
      </c>
      <c r="R16" s="17">
        <v>1</v>
      </c>
      <c r="AD16" s="70"/>
      <c r="AE16" s="17" t="str">
        <f>IF(D16=1,'#3b Salarisschalen referentie-c'!$X$63,"")</f>
        <v/>
      </c>
      <c r="AF16" s="17" t="str">
        <f>IF(E16=1,'#3b Salarisschalen referentie-c'!$X$62,"")</f>
        <v/>
      </c>
      <c r="AG16" s="17" t="str">
        <f>IF(F16=1,'#3b Salarisschalen referentie-c'!$X$62,"")</f>
        <v/>
      </c>
      <c r="AH16" s="17" t="str">
        <f>IF(G16=1,'#3b Salarisschalen referentie-c'!$X$62,"")</f>
        <v/>
      </c>
      <c r="AI16" s="17" t="str">
        <f>IF(H16=1,'#3b Salarisschalen referentie-c'!$X$62,"")</f>
        <v/>
      </c>
      <c r="AJ16" s="17" t="str">
        <f>IF(I16=1,'#3b Salarisschalen referentie-c'!$X$62,"")</f>
        <v/>
      </c>
      <c r="AK16" s="17" t="str">
        <f>IF(J16=1,'#3b Salarisschalen referentie-c'!$X$62,"")</f>
        <v/>
      </c>
      <c r="AL16" s="17" t="str">
        <f>IF(K16=1,'#3b Salarisschalen referentie-c'!$X$62,"")</f>
        <v/>
      </c>
      <c r="AM16" s="17" t="str">
        <f>IF(L16=1,'#3b Salarisschalen referentie-c'!$X$62,"")</f>
        <v/>
      </c>
      <c r="AN16" s="17" t="str">
        <f>IF(M16=1,'#3b Salarisschalen referentie-c'!$X$62,"")</f>
        <v/>
      </c>
      <c r="AO16" s="17" t="str">
        <f>IF(N16=1,'#3b Salarisschalen referentie-c'!$X$62,"")</f>
        <v/>
      </c>
      <c r="AP16" s="17" t="str">
        <f>IF(O16=1,'#3b Salarisschalen referentie-c'!$X$62,"")</f>
        <v/>
      </c>
      <c r="AQ16" s="17" t="str">
        <f>IF(P16=1,'#3b Salarisschalen referentie-c'!$X$62,"")</f>
        <v/>
      </c>
      <c r="AR16" s="17" t="str">
        <f>IF(Q16=1,'#3b Salarisschalen referentie-c'!$X$62,"")</f>
        <v/>
      </c>
      <c r="AS16" s="71">
        <f>IF(R16=1,'#3b Salarisschalen referentie-c'!$X$62,"")</f>
        <v>20.419008686765459</v>
      </c>
      <c r="AT16" s="17" t="str">
        <f>IF(S16=1,'#3b Salarisschalen referentie-c'!$X$62,"")</f>
        <v/>
      </c>
      <c r="AU16" s="17" t="str">
        <f>IF(T16=1,'#3b Salarisschalen referentie-c'!$X$62,"")</f>
        <v/>
      </c>
      <c r="AV16" s="17" t="str">
        <f>IF(U16=1,'#3b Salarisschalen referentie-c'!$X$62,"")</f>
        <v/>
      </c>
      <c r="AW16" s="17" t="str">
        <f>IF(V16=1,'#3b Salarisschalen referentie-c'!$X$62,"")</f>
        <v/>
      </c>
      <c r="AX16" s="17" t="str">
        <f>IF(W16=1,'#3b Salarisschalen referentie-c'!$X$62,"")</f>
        <v/>
      </c>
      <c r="AY16" s="17" t="str">
        <f>IF(X16=1,'#3b Salarisschalen referentie-c'!$X$62,"")</f>
        <v/>
      </c>
      <c r="AZ16" s="17" t="str">
        <f>IF(Y16=1,'#3b Salarisschalen referentie-c'!$X$62,"")</f>
        <v/>
      </c>
      <c r="BA16" s="17" t="str">
        <f>IF(Z16=1,'#3b Salarisschalen referentie-c'!$X$62,"")</f>
        <v/>
      </c>
      <c r="BB16" s="17" t="str">
        <f>IF(AA16=1,'#3b Salarisschalen referentie-c'!$X$62,"")</f>
        <v/>
      </c>
      <c r="BC16" s="17" t="str">
        <f>IF(AB16=1,'#3b Salarisschalen referentie-c'!$X$62,"")</f>
        <v/>
      </c>
      <c r="BD16" s="17" t="str">
        <f>IF(AC16=1,'#3b Salarisschalen referentie-c'!$X$62,"")</f>
        <v/>
      </c>
      <c r="BE16" s="70"/>
      <c r="BF16" s="82" t="str">
        <f>IF(D16=1,'#3b Salarisschalen referentie-c'!$X$63,"")</f>
        <v/>
      </c>
      <c r="BG16" s="82" t="str">
        <f>IF(E16=1,'#3b Salarisschalen referentie-c'!$X$63,"")</f>
        <v/>
      </c>
      <c r="BH16" s="82" t="str">
        <f>IF(F16=1,'#3b Salarisschalen referentie-c'!$X$63,"")</f>
        <v/>
      </c>
      <c r="BI16" s="82" t="str">
        <f>IF(G16=1,'#3b Salarisschalen referentie-c'!$X$63,"")</f>
        <v/>
      </c>
      <c r="BJ16" s="82" t="str">
        <f>IF(H16=1,'#3b Salarisschalen referentie-c'!$X$63,"")</f>
        <v/>
      </c>
      <c r="BK16" s="82" t="str">
        <f>IF(I16=1,'#3b Salarisschalen referentie-c'!$X$63,"")</f>
        <v/>
      </c>
      <c r="BL16" s="82" t="str">
        <f>IF(J16=1,'#3b Salarisschalen referentie-c'!$X$63,"")</f>
        <v/>
      </c>
      <c r="BM16" s="82" t="str">
        <f>IF(K16=1,'#3b Salarisschalen referentie-c'!$X$63,"")</f>
        <v/>
      </c>
      <c r="BN16" s="82" t="str">
        <f>IF(L16=1,'#3b Salarisschalen referentie-c'!$X$63,"")</f>
        <v/>
      </c>
      <c r="BO16" s="82" t="str">
        <f>IF(M16=1,'#3b Salarisschalen referentie-c'!$X$63,"")</f>
        <v/>
      </c>
      <c r="BP16" s="82" t="str">
        <f>IF(N16=1,'#3b Salarisschalen referentie-c'!$X$63,"")</f>
        <v/>
      </c>
      <c r="BQ16" s="82" t="str">
        <f>IF(O16=1,'#3b Salarisschalen referentie-c'!$X$63,"")</f>
        <v/>
      </c>
      <c r="BR16" s="82" t="str">
        <f>IF(P16=1,'#3b Salarisschalen referentie-c'!$X$63,"")</f>
        <v/>
      </c>
      <c r="BS16" s="82" t="str">
        <f>IF(Q16=1,'#3b Salarisschalen referentie-c'!$X$63,"")</f>
        <v/>
      </c>
      <c r="BT16" s="83">
        <f>IF(R16=1,'#3b Salarisschalen referentie-c'!$X$63,"")</f>
        <v>23.423607562595812</v>
      </c>
      <c r="BU16" s="82" t="str">
        <f>IF(S16=1,'#3b Salarisschalen referentie-c'!$X$63,"")</f>
        <v/>
      </c>
      <c r="BV16" s="82" t="str">
        <f>IF(T16=1,'#3b Salarisschalen referentie-c'!$X$63,"")</f>
        <v/>
      </c>
      <c r="BW16" s="82" t="str">
        <f>IF(U16=1,'#3b Salarisschalen referentie-c'!$X$63,"")</f>
        <v/>
      </c>
      <c r="BX16" s="82" t="str">
        <f>IF(V16=1,'#3b Salarisschalen referentie-c'!$X$63,"")</f>
        <v/>
      </c>
      <c r="BY16" s="82" t="str">
        <f>IF(W16=1,'#3b Salarisschalen referentie-c'!$X$63,"")</f>
        <v/>
      </c>
      <c r="BZ16" s="82" t="str">
        <f>IF(X16=1,'#3b Salarisschalen referentie-c'!$X$63,"")</f>
        <v/>
      </c>
      <c r="CA16" s="82" t="str">
        <f>IF(Y16=1,'#3b Salarisschalen referentie-c'!$X$63,"")</f>
        <v/>
      </c>
      <c r="CB16" s="82" t="str">
        <f>IF(Z16=1,'#3b Salarisschalen referentie-c'!$X$63,"")</f>
        <v/>
      </c>
      <c r="CC16" s="82" t="str">
        <f>IF(AA16=1,'#3b Salarisschalen referentie-c'!$X$63,"")</f>
        <v/>
      </c>
      <c r="CD16" s="82" t="str">
        <f>IF(AB16=1,'#3b Salarisschalen referentie-c'!$X$63,"")</f>
        <v/>
      </c>
      <c r="CE16" s="82" t="str">
        <f>IF(AC16=1,'#3b Salarisschalen referentie-c'!$X$63,"")</f>
        <v/>
      </c>
      <c r="CF16" s="70"/>
      <c r="CG16" s="82" t="str">
        <f>IF(D16=1,'#3b Salarisschalen referentie-c'!$X$64,"")</f>
        <v/>
      </c>
      <c r="CH16" s="82" t="str">
        <f>IF(E16=1,'#3b Salarisschalen referentie-c'!$X$64,"")</f>
        <v/>
      </c>
      <c r="CI16" s="82" t="str">
        <f>IF(F16=1,'#3b Salarisschalen referentie-c'!$X$64,"")</f>
        <v/>
      </c>
      <c r="CJ16" s="82" t="str">
        <f>IF(G16=1,'#3b Salarisschalen referentie-c'!$X$64,"")</f>
        <v/>
      </c>
      <c r="CK16" s="82" t="str">
        <f>IF(H16=1,'#3b Salarisschalen referentie-c'!$X$64,"")</f>
        <v/>
      </c>
      <c r="CL16" s="82" t="str">
        <f>IF(I16=1,'#3b Salarisschalen referentie-c'!$X$64,"")</f>
        <v/>
      </c>
      <c r="CM16" s="82" t="str">
        <f>IF(J16=1,'#3b Salarisschalen referentie-c'!$X$64,"")</f>
        <v/>
      </c>
      <c r="CN16" s="82" t="str">
        <f>IF(K16=1,'#3b Salarisschalen referentie-c'!$X$64,"")</f>
        <v/>
      </c>
      <c r="CO16" s="82" t="str">
        <f>IF(L16=1,'#3b Salarisschalen referentie-c'!$X$64,"")</f>
        <v/>
      </c>
      <c r="CP16" s="82" t="str">
        <f>IF(M16=1,'#3b Salarisschalen referentie-c'!$X$64,"")</f>
        <v/>
      </c>
      <c r="CQ16" s="82" t="str">
        <f>IF(N16=1,'#3b Salarisschalen referentie-c'!$X$64,"")</f>
        <v/>
      </c>
      <c r="CR16" s="82" t="str">
        <f>IF(O16=1,'#3b Salarisschalen referentie-c'!$X$64,"")</f>
        <v/>
      </c>
      <c r="CS16" s="82" t="str">
        <f>IF(P16=1,'#3b Salarisschalen referentie-c'!$X$64,"")</f>
        <v/>
      </c>
      <c r="CT16" s="82" t="str">
        <f>IF(Q16=1,'#3b Salarisschalen referentie-c'!$X$64,"")</f>
        <v/>
      </c>
      <c r="CU16" s="83">
        <f>IF(R16=1,'#3b Salarisschalen referentie-c'!$X$64,"")</f>
        <v>27.819366377107819</v>
      </c>
      <c r="CV16" s="82" t="str">
        <f>IF(S16=1,'#3b Salarisschalen referentie-c'!$X$64,"")</f>
        <v/>
      </c>
      <c r="CW16" s="82" t="str">
        <f>IF(T16=1,'#3b Salarisschalen referentie-c'!$X$64,"")</f>
        <v/>
      </c>
      <c r="CX16" s="82" t="str">
        <f>IF(U16=1,'#3b Salarisschalen referentie-c'!$X$64,"")</f>
        <v/>
      </c>
      <c r="CY16" s="82" t="str">
        <f>IF(V16=1,'#3b Salarisschalen referentie-c'!$X$64,"")</f>
        <v/>
      </c>
      <c r="CZ16" s="82" t="str">
        <f>IF(W16=1,'#3b Salarisschalen referentie-c'!$X$64,"")</f>
        <v/>
      </c>
      <c r="DA16" s="82" t="str">
        <f>IF(X16=1,'#3b Salarisschalen referentie-c'!$X$64,"")</f>
        <v/>
      </c>
      <c r="DB16" s="82" t="str">
        <f>IF(Y16=1,'#3b Salarisschalen referentie-c'!$X$64,"")</f>
        <v/>
      </c>
      <c r="DC16" s="82" t="str">
        <f>IF(Z16=1,'#3b Salarisschalen referentie-c'!$X$64,"")</f>
        <v/>
      </c>
      <c r="DD16" s="82" t="str">
        <f>IF(AA16=1,'#3b Salarisschalen referentie-c'!$X$64,"")</f>
        <v/>
      </c>
      <c r="DE16" s="82" t="str">
        <f>IF(AB16=1,'#3b Salarisschalen referentie-c'!$X$64,"")</f>
        <v/>
      </c>
      <c r="DF16" s="82" t="str">
        <f>IF(AC16=1,'#3b Salarisschalen referentie-c'!$X$64,"")</f>
        <v/>
      </c>
    </row>
    <row r="17" spans="1:110" ht="16.5" customHeight="1" x14ac:dyDescent="0.25">
      <c r="A17" s="41"/>
      <c r="B17" s="41" t="s">
        <v>116</v>
      </c>
      <c r="C17" s="17" t="s">
        <v>76</v>
      </c>
      <c r="AC17" s="17">
        <v>1</v>
      </c>
      <c r="AD17" s="70"/>
      <c r="AE17" s="17" t="str">
        <f>IF(D17=1,'#3b Salarisschalen referentie-c'!$Z$63,"")</f>
        <v/>
      </c>
      <c r="AF17" s="17" t="str">
        <f>IF(E17=1,'#3b Salarisschalen referentie-c'!$Z$62,"")</f>
        <v/>
      </c>
      <c r="AG17" s="17" t="str">
        <f>IF(F17=1,'#3b Salarisschalen referentie-c'!$Z$62,"")</f>
        <v/>
      </c>
      <c r="AH17" s="17" t="str">
        <f>IF(G17=1,'#3b Salarisschalen referentie-c'!$Z$62,"")</f>
        <v/>
      </c>
      <c r="AI17" s="17" t="str">
        <f>IF(H17=1,'#3b Salarisschalen referentie-c'!$Z$62,"")</f>
        <v/>
      </c>
      <c r="AJ17" s="17" t="str">
        <f>IF(I17=1,'#3b Salarisschalen referentie-c'!$Z$62,"")</f>
        <v/>
      </c>
      <c r="AK17" s="17" t="str">
        <f>IF(J17=1,'#3b Salarisschalen referentie-c'!$Z$62,"")</f>
        <v/>
      </c>
      <c r="AL17" s="17" t="str">
        <f>IF(K17=1,'#3b Salarisschalen referentie-c'!$Z$62,"")</f>
        <v/>
      </c>
      <c r="AM17" s="17" t="str">
        <f>IF(L17=1,'#3b Salarisschalen referentie-c'!$Z$62,"")</f>
        <v/>
      </c>
      <c r="AN17" s="17" t="str">
        <f>IF(M17=1,'#3b Salarisschalen referentie-c'!$Z$62,"")</f>
        <v/>
      </c>
      <c r="AO17" s="17" t="str">
        <f>IF(N17=1,'#3b Salarisschalen referentie-c'!$Z$62,"")</f>
        <v/>
      </c>
      <c r="AP17" s="17" t="str">
        <f>IF(O17=1,'#3b Salarisschalen referentie-c'!$Z$62,"")</f>
        <v/>
      </c>
      <c r="AQ17" s="17" t="str">
        <f>IF(P17=1,'#3b Salarisschalen referentie-c'!$Z$62,"")</f>
        <v/>
      </c>
      <c r="AR17" s="17" t="str">
        <f>IF(Q17=1,'#3b Salarisschalen referentie-c'!$Z$62,"")</f>
        <v/>
      </c>
      <c r="AS17" s="17" t="str">
        <f>IF(R17=1,'#3b Salarisschalen referentie-c'!$Z$62,"")</f>
        <v/>
      </c>
      <c r="AT17" s="17" t="str">
        <f>IF(S17=1,'#3b Salarisschalen referentie-c'!$Z$62,"")</f>
        <v/>
      </c>
      <c r="AU17" s="17" t="str">
        <f>IF(T17=1,'#3b Salarisschalen referentie-c'!$Z$62,"")</f>
        <v/>
      </c>
      <c r="AV17" s="17" t="str">
        <f>IF(U17=1,'#3b Salarisschalen referentie-c'!$Z$62,"")</f>
        <v/>
      </c>
      <c r="AW17" s="17" t="str">
        <f>IF(V17=1,'#3b Salarisschalen referentie-c'!$Z$62,"")</f>
        <v/>
      </c>
      <c r="AX17" s="17" t="str">
        <f>IF(W17=1,'#3b Salarisschalen referentie-c'!$Z$62,"")</f>
        <v/>
      </c>
      <c r="AY17" s="17" t="str">
        <f>IF(X17=1,'#3b Salarisschalen referentie-c'!$Z$62,"")</f>
        <v/>
      </c>
      <c r="AZ17" s="17" t="str">
        <f>IF(Y17=1,'#3b Salarisschalen referentie-c'!$Z$62,"")</f>
        <v/>
      </c>
      <c r="BA17" s="17" t="str">
        <f>IF(Z17=1,'#3b Salarisschalen referentie-c'!$Z$62,"")</f>
        <v/>
      </c>
      <c r="BB17" s="17" t="str">
        <f>IF(AA17=1,'#3b Salarisschalen referentie-c'!$Z$62,"")</f>
        <v/>
      </c>
      <c r="BC17" s="17" t="str">
        <f>IF(AB17=1,'#3b Salarisschalen referentie-c'!$Z$62,"")</f>
        <v/>
      </c>
      <c r="BD17" s="71">
        <f>IF(AC17=1,'#3b Salarisschalen referentie-c'!$Z$62,"")</f>
        <v>24.466019417475728</v>
      </c>
      <c r="BE17" s="70"/>
      <c r="BF17" s="82" t="str">
        <f>IF(D17=1,'#3b Salarisschalen referentie-c'!$Z$63,"")</f>
        <v/>
      </c>
      <c r="BG17" s="82" t="str">
        <f>IF(E17=1,'#3b Salarisschalen referentie-c'!$Z$63,"")</f>
        <v/>
      </c>
      <c r="BH17" s="82" t="str">
        <f>IF(F17=1,'#3b Salarisschalen referentie-c'!$Z$63,"")</f>
        <v/>
      </c>
      <c r="BI17" s="82" t="str">
        <f>IF(G17=1,'#3b Salarisschalen referentie-c'!$Z$63,"")</f>
        <v/>
      </c>
      <c r="BJ17" s="82" t="str">
        <f>IF(H17=1,'#3b Salarisschalen referentie-c'!$Z$63,"")</f>
        <v/>
      </c>
      <c r="BK17" s="82" t="str">
        <f>IF(I17=1,'#3b Salarisschalen referentie-c'!$Z$63,"")</f>
        <v/>
      </c>
      <c r="BL17" s="82" t="str">
        <f>IF(J17=1,'#3b Salarisschalen referentie-c'!$Z$63,"")</f>
        <v/>
      </c>
      <c r="BM17" s="82" t="str">
        <f>IF(K17=1,'#3b Salarisschalen referentie-c'!$Z$63,"")</f>
        <v/>
      </c>
      <c r="BN17" s="82" t="str">
        <f>IF(L17=1,'#3b Salarisschalen referentie-c'!$Z$63,"")</f>
        <v/>
      </c>
      <c r="BO17" s="82" t="str">
        <f>IF(M17=1,'#3b Salarisschalen referentie-c'!$Z$63,"")</f>
        <v/>
      </c>
      <c r="BP17" s="82" t="str">
        <f>IF(N17=1,'#3b Salarisschalen referentie-c'!$Z$63,"")</f>
        <v/>
      </c>
      <c r="BQ17" s="82" t="str">
        <f>IF(O17=1,'#3b Salarisschalen referentie-c'!$Z$63,"")</f>
        <v/>
      </c>
      <c r="BR17" s="82" t="str">
        <f>IF(P17=1,'#3b Salarisschalen referentie-c'!$Z$63,"")</f>
        <v/>
      </c>
      <c r="BS17" s="82" t="str">
        <f>IF(Q17=1,'#3b Salarisschalen referentie-c'!$Z$63,"")</f>
        <v/>
      </c>
      <c r="BT17" s="82" t="str">
        <f>IF(R17=1,'#3b Salarisschalen referentie-c'!$Z$63,"")</f>
        <v/>
      </c>
      <c r="BU17" s="82" t="str">
        <f>IF(S17=1,'#3b Salarisschalen referentie-c'!$Z$63,"")</f>
        <v/>
      </c>
      <c r="BV17" s="82" t="str">
        <f>IF(T17=1,'#3b Salarisschalen referentie-c'!$Z$63,"")</f>
        <v/>
      </c>
      <c r="BW17" s="82" t="str">
        <f>IF(U17=1,'#3b Salarisschalen referentie-c'!$Z$63,"")</f>
        <v/>
      </c>
      <c r="BX17" s="82" t="str">
        <f>IF(V17=1,'#3b Salarisschalen referentie-c'!$Z$63,"")</f>
        <v/>
      </c>
      <c r="BY17" s="82" t="str">
        <f>IF(W17=1,'#3b Salarisschalen referentie-c'!$Z$63,"")</f>
        <v/>
      </c>
      <c r="BZ17" s="82" t="str">
        <f>IF(X17=1,'#3b Salarisschalen referentie-c'!$Z$63,"")</f>
        <v/>
      </c>
      <c r="CA17" s="82" t="str">
        <f>IF(Y17=1,'#3b Salarisschalen referentie-c'!$Z$63,"")</f>
        <v/>
      </c>
      <c r="CB17" s="82" t="str">
        <f>IF(Z17=1,'#3b Salarisschalen referentie-c'!$Z$63,"")</f>
        <v/>
      </c>
      <c r="CC17" s="82" t="str">
        <f>IF(AA17=1,'#3b Salarisschalen referentie-c'!$Z$63,"")</f>
        <v/>
      </c>
      <c r="CD17" s="82" t="str">
        <f>IF(AB17=1,'#3b Salarisschalen referentie-c'!$Z$63,"")</f>
        <v/>
      </c>
      <c r="CE17" s="83">
        <f>IF(AC17=1,'#3b Salarisschalen referentie-c'!$Z$63,"")</f>
        <v>27.802120592743993</v>
      </c>
      <c r="CF17" s="70"/>
      <c r="CG17" s="82" t="str">
        <f>IF(D17=1,'#3b Salarisschalen referentie-c'!$Z$64,"")</f>
        <v/>
      </c>
      <c r="CH17" s="82" t="str">
        <f>IF(E17=1,'#3b Salarisschalen referentie-c'!$Z$64,"")</f>
        <v/>
      </c>
      <c r="CI17" s="82" t="str">
        <f>IF(F17=1,'#3b Salarisschalen referentie-c'!$Z$64,"")</f>
        <v/>
      </c>
      <c r="CJ17" s="82" t="str">
        <f>IF(G17=1,'#3b Salarisschalen referentie-c'!$Z$64,"")</f>
        <v/>
      </c>
      <c r="CK17" s="82" t="str">
        <f>IF(H17=1,'#3b Salarisschalen referentie-c'!$Z$64,"")</f>
        <v/>
      </c>
      <c r="CL17" s="82" t="str">
        <f>IF(I17=1,'#3b Salarisschalen referentie-c'!$Z$64,"")</f>
        <v/>
      </c>
      <c r="CM17" s="82" t="str">
        <f>IF(J17=1,'#3b Salarisschalen referentie-c'!$Z$64,"")</f>
        <v/>
      </c>
      <c r="CN17" s="82" t="str">
        <f>IF(K17=1,'#3b Salarisschalen referentie-c'!$Z$64,"")</f>
        <v/>
      </c>
      <c r="CO17" s="82" t="str">
        <f>IF(L17=1,'#3b Salarisschalen referentie-c'!$Z$64,"")</f>
        <v/>
      </c>
      <c r="CP17" s="82" t="str">
        <f>IF(M17=1,'#3b Salarisschalen referentie-c'!$Z$64,"")</f>
        <v/>
      </c>
      <c r="CQ17" s="82" t="str">
        <f>IF(N17=1,'#3b Salarisschalen referentie-c'!$Z$64,"")</f>
        <v/>
      </c>
      <c r="CR17" s="82" t="str">
        <f>IF(O17=1,'#3b Salarisschalen referentie-c'!$Z$64,"")</f>
        <v/>
      </c>
      <c r="CS17" s="82" t="str">
        <f>IF(P17=1,'#3b Salarisschalen referentie-c'!$Z$64,"")</f>
        <v/>
      </c>
      <c r="CT17" s="82" t="str">
        <f>IF(Q17=1,'#3b Salarisschalen referentie-c'!$Z$64,"")</f>
        <v/>
      </c>
      <c r="CU17" s="82" t="str">
        <f>IF(R17=1,'#3b Salarisschalen referentie-c'!$Z$64,"")</f>
        <v/>
      </c>
      <c r="CV17" s="82" t="str">
        <f>IF(S17=1,'#3b Salarisschalen referentie-c'!$Z$64,"")</f>
        <v/>
      </c>
      <c r="CW17" s="82" t="str">
        <f>IF(T17=1,'#3b Salarisschalen referentie-c'!$Z$64,"")</f>
        <v/>
      </c>
      <c r="CX17" s="82" t="str">
        <f>IF(U17=1,'#3b Salarisschalen referentie-c'!$Z$64,"")</f>
        <v/>
      </c>
      <c r="CY17" s="82" t="str">
        <f>IF(V17=1,'#3b Salarisschalen referentie-c'!$Z$64,"")</f>
        <v/>
      </c>
      <c r="CZ17" s="82" t="str">
        <f>IF(W17=1,'#3b Salarisschalen referentie-c'!$Z$64,"")</f>
        <v/>
      </c>
      <c r="DA17" s="82" t="str">
        <f>IF(X17=1,'#3b Salarisschalen referentie-c'!$Z$64,"")</f>
        <v/>
      </c>
      <c r="DB17" s="82" t="str">
        <f>IF(Y17=1,'#3b Salarisschalen referentie-c'!$Z$64,"")</f>
        <v/>
      </c>
      <c r="DC17" s="82" t="str">
        <f>IF(Z17=1,'#3b Salarisschalen referentie-c'!$Z$64,"")</f>
        <v/>
      </c>
      <c r="DD17" s="82" t="str">
        <f>IF(AA17=1,'#3b Salarisschalen referentie-c'!$Z$64,"")</f>
        <v/>
      </c>
      <c r="DE17" s="82" t="str">
        <f>IF(AB17=1,'#3b Salarisschalen referentie-c'!$Z$64,"")</f>
        <v/>
      </c>
      <c r="DF17" s="83">
        <f>IF(AC17=1,'#3b Salarisschalen referentie-c'!$Z$64,"")</f>
        <v>32.068399153222863</v>
      </c>
    </row>
    <row r="18" spans="1:110" ht="16.5" customHeight="1" x14ac:dyDescent="0.25">
      <c r="A18" s="41"/>
      <c r="B18" s="41" t="s">
        <v>117</v>
      </c>
      <c r="C18" s="17" t="s">
        <v>118</v>
      </c>
      <c r="AB18" s="17">
        <v>1</v>
      </c>
      <c r="AD18" s="70"/>
      <c r="AE18" s="17" t="str">
        <f>IF(D18=1,'#3b Salarisschalen referentie-c'!$X$62,"")</f>
        <v/>
      </c>
      <c r="AF18" s="17" t="str">
        <f>IF(E18=1,'#3b Salarisschalen referentie-c'!$X$62,"")</f>
        <v/>
      </c>
      <c r="AG18" s="17" t="str">
        <f>IF(F18=1,'#3b Salarisschalen referentie-c'!$X$62,"")</f>
        <v/>
      </c>
      <c r="AH18" s="17" t="str">
        <f>IF(G18=1,'#3b Salarisschalen referentie-c'!$X$62,"")</f>
        <v/>
      </c>
      <c r="AI18" s="17" t="str">
        <f>IF(H18=1,'#3b Salarisschalen referentie-c'!$X$62,"")</f>
        <v/>
      </c>
      <c r="AJ18" s="17" t="str">
        <f>IF(I18=1,'#3b Salarisschalen referentie-c'!$X$62,"")</f>
        <v/>
      </c>
      <c r="AK18" s="17" t="str">
        <f>IF(J18=1,'#3b Salarisschalen referentie-c'!$X$62,"")</f>
        <v/>
      </c>
      <c r="AL18" s="17" t="str">
        <f>IF(K18=1,'#3b Salarisschalen referentie-c'!$X$62,"")</f>
        <v/>
      </c>
      <c r="AM18" s="17" t="str">
        <f>IF(L18=1,'#3b Salarisschalen referentie-c'!$X$62,"")</f>
        <v/>
      </c>
      <c r="AN18" s="17" t="str">
        <f>IF(M18=1,'#3b Salarisschalen referentie-c'!$X$62,"")</f>
        <v/>
      </c>
      <c r="AO18" s="17" t="str">
        <f>IF(N18=1,'#3b Salarisschalen referentie-c'!$X$62,"")</f>
        <v/>
      </c>
      <c r="AP18" s="17" t="str">
        <f>IF(O18=1,'#3b Salarisschalen referentie-c'!$X$62,"")</f>
        <v/>
      </c>
      <c r="AQ18" s="17" t="str">
        <f>IF(P18=1,'#3b Salarisschalen referentie-c'!$X$62,"")</f>
        <v/>
      </c>
      <c r="AR18" s="17" t="str">
        <f>IF(Q18=1,'#3b Salarisschalen referentie-c'!$X$62,"")</f>
        <v/>
      </c>
      <c r="AS18" s="17" t="str">
        <f>IF(R18=1,'#3b Salarisschalen referentie-c'!$X$62,"")</f>
        <v/>
      </c>
      <c r="AT18" s="17" t="str">
        <f>IF(S18=1,'#3b Salarisschalen referentie-c'!$X$62,"")</f>
        <v/>
      </c>
      <c r="AU18" s="17" t="str">
        <f>IF(T18=1,'#3b Salarisschalen referentie-c'!$X$62,"")</f>
        <v/>
      </c>
      <c r="AV18" s="17" t="str">
        <f>IF(U18=1,'#3b Salarisschalen referentie-c'!$X$62,"")</f>
        <v/>
      </c>
      <c r="AW18" s="17" t="str">
        <f>IF(V18=1,'#3b Salarisschalen referentie-c'!$X$62,"")</f>
        <v/>
      </c>
      <c r="AX18" s="17" t="str">
        <f>IF(W18=1,'#3b Salarisschalen referentie-c'!$X$62,"")</f>
        <v/>
      </c>
      <c r="AY18" s="17" t="str">
        <f>IF(X18=1,'#3b Salarisschalen referentie-c'!$X$62,"")</f>
        <v/>
      </c>
      <c r="AZ18" s="17" t="str">
        <f>IF(Y18=1,'#3b Salarisschalen referentie-c'!$X$62,"")</f>
        <v/>
      </c>
      <c r="BA18" s="17" t="str">
        <f>IF(Z18=1,'#3b Salarisschalen referentie-c'!$X$62,"")</f>
        <v/>
      </c>
      <c r="BB18" s="17" t="str">
        <f>IF(AA18=1,'#3b Salarisschalen referentie-c'!$X$62,"")</f>
        <v/>
      </c>
      <c r="BC18" s="71">
        <f>IF(AB18=1,'#3b Salarisschalen referentie-c'!$X$62,"")</f>
        <v>20.419008686765459</v>
      </c>
      <c r="BD18" s="17" t="str">
        <f>IF(AC18=1,'#3b Salarisschalen referentie-c'!$X$62,"")</f>
        <v/>
      </c>
      <c r="BE18" s="70"/>
      <c r="BF18" s="82" t="str">
        <f>IF(D18=1,'#3b Salarisschalen referentie-c'!$X$63,"")</f>
        <v/>
      </c>
      <c r="BG18" s="82" t="str">
        <f>IF(E18=1,'#3b Salarisschalen referentie-c'!$X$63,"")</f>
        <v/>
      </c>
      <c r="BH18" s="82" t="str">
        <f>IF(F18=1,'#3b Salarisschalen referentie-c'!$X$63,"")</f>
        <v/>
      </c>
      <c r="BI18" s="82" t="str">
        <f>IF(G18=1,'#3b Salarisschalen referentie-c'!$X$63,"")</f>
        <v/>
      </c>
      <c r="BJ18" s="82" t="str">
        <f>IF(H18=1,'#3b Salarisschalen referentie-c'!$X$63,"")</f>
        <v/>
      </c>
      <c r="BK18" s="82" t="str">
        <f>IF(I18=1,'#3b Salarisschalen referentie-c'!$X$63,"")</f>
        <v/>
      </c>
      <c r="BL18" s="82" t="str">
        <f>IF(J18=1,'#3b Salarisschalen referentie-c'!$X$63,"")</f>
        <v/>
      </c>
      <c r="BM18" s="82" t="str">
        <f>IF(K18=1,'#3b Salarisschalen referentie-c'!$X$63,"")</f>
        <v/>
      </c>
      <c r="BN18" s="82" t="str">
        <f>IF(L18=1,'#3b Salarisschalen referentie-c'!$X$63,"")</f>
        <v/>
      </c>
      <c r="BO18" s="82" t="str">
        <f>IF(M18=1,'#3b Salarisschalen referentie-c'!$X$63,"")</f>
        <v/>
      </c>
      <c r="BP18" s="82" t="str">
        <f>IF(N18=1,'#3b Salarisschalen referentie-c'!$X$63,"")</f>
        <v/>
      </c>
      <c r="BQ18" s="82" t="str">
        <f>IF(O18=1,'#3b Salarisschalen referentie-c'!$X$63,"")</f>
        <v/>
      </c>
      <c r="BR18" s="82" t="str">
        <f>IF(P18=1,'#3b Salarisschalen referentie-c'!$X$63,"")</f>
        <v/>
      </c>
      <c r="BS18" s="82" t="str">
        <f>IF(Q18=1,'#3b Salarisschalen referentie-c'!$X$63,"")</f>
        <v/>
      </c>
      <c r="BT18" s="82" t="str">
        <f>IF(R18=1,'#3b Salarisschalen referentie-c'!$X$63,"")</f>
        <v/>
      </c>
      <c r="BU18" s="82" t="str">
        <f>IF(S18=1,'#3b Salarisschalen referentie-c'!$X$63,"")</f>
        <v/>
      </c>
      <c r="BV18" s="82" t="str">
        <f>IF(T18=1,'#3b Salarisschalen referentie-c'!$X$63,"")</f>
        <v/>
      </c>
      <c r="BW18" s="82" t="str">
        <f>IF(U18=1,'#3b Salarisschalen referentie-c'!$X$63,"")</f>
        <v/>
      </c>
      <c r="BX18" s="82" t="str">
        <f>IF(V18=1,'#3b Salarisschalen referentie-c'!$X$63,"")</f>
        <v/>
      </c>
      <c r="BY18" s="82" t="str">
        <f>IF(W18=1,'#3b Salarisschalen referentie-c'!$X$63,"")</f>
        <v/>
      </c>
      <c r="BZ18" s="82" t="str">
        <f>IF(X18=1,'#3b Salarisschalen referentie-c'!$X$63,"")</f>
        <v/>
      </c>
      <c r="CA18" s="82" t="str">
        <f>IF(Y18=1,'#3b Salarisschalen referentie-c'!$X$63,"")</f>
        <v/>
      </c>
      <c r="CB18" s="82" t="str">
        <f>IF(Z18=1,'#3b Salarisschalen referentie-c'!$X$63,"")</f>
        <v/>
      </c>
      <c r="CC18" s="82" t="str">
        <f>IF(AA18=1,'#3b Salarisschalen referentie-c'!$X$63,"")</f>
        <v/>
      </c>
      <c r="CD18" s="83">
        <f>IF(AB18=1,'#3b Salarisschalen referentie-c'!$X$63,"")</f>
        <v>23.423607562595812</v>
      </c>
      <c r="CE18" s="82" t="str">
        <f>IF(AC18=1,'#3b Salarisschalen referentie-c'!$X$63,"")</f>
        <v/>
      </c>
      <c r="CF18" s="70"/>
      <c r="CG18" s="82" t="str">
        <f>IF(D18=1,'#3b Salarisschalen referentie-c'!$X$64,"")</f>
        <v/>
      </c>
      <c r="CH18" s="82" t="str">
        <f>IF(E18=1,'#3b Salarisschalen referentie-c'!$X$64,"")</f>
        <v/>
      </c>
      <c r="CI18" s="82" t="str">
        <f>IF(F18=1,'#3b Salarisschalen referentie-c'!$X$64,"")</f>
        <v/>
      </c>
      <c r="CJ18" s="82" t="str">
        <f>IF(G18=1,'#3b Salarisschalen referentie-c'!$X$64,"")</f>
        <v/>
      </c>
      <c r="CK18" s="82" t="str">
        <f>IF(H18=1,'#3b Salarisschalen referentie-c'!$X$64,"")</f>
        <v/>
      </c>
      <c r="CL18" s="82" t="str">
        <f>IF(I18=1,'#3b Salarisschalen referentie-c'!$X$64,"")</f>
        <v/>
      </c>
      <c r="CM18" s="82" t="str">
        <f>IF(J18=1,'#3b Salarisschalen referentie-c'!$X$64,"")</f>
        <v/>
      </c>
      <c r="CN18" s="82" t="str">
        <f>IF(K18=1,'#3b Salarisschalen referentie-c'!$X$64,"")</f>
        <v/>
      </c>
      <c r="CO18" s="82" t="str">
        <f>IF(L18=1,'#3b Salarisschalen referentie-c'!$X$64,"")</f>
        <v/>
      </c>
      <c r="CP18" s="82" t="str">
        <f>IF(M18=1,'#3b Salarisschalen referentie-c'!$X$64,"")</f>
        <v/>
      </c>
      <c r="CQ18" s="82" t="str">
        <f>IF(N18=1,'#3b Salarisschalen referentie-c'!$X$64,"")</f>
        <v/>
      </c>
      <c r="CR18" s="82" t="str">
        <f>IF(O18=1,'#3b Salarisschalen referentie-c'!$X$64,"")</f>
        <v/>
      </c>
      <c r="CS18" s="82" t="str">
        <f>IF(P18=1,'#3b Salarisschalen referentie-c'!$X$64,"")</f>
        <v/>
      </c>
      <c r="CT18" s="82" t="str">
        <f>IF(Q18=1,'#3b Salarisschalen referentie-c'!$X$64,"")</f>
        <v/>
      </c>
      <c r="CU18" s="82" t="str">
        <f>IF(R18=1,'#3b Salarisschalen referentie-c'!$X$64,"")</f>
        <v/>
      </c>
      <c r="CV18" s="82" t="str">
        <f>IF(S18=1,'#3b Salarisschalen referentie-c'!$X$64,"")</f>
        <v/>
      </c>
      <c r="CW18" s="82" t="str">
        <f>IF(T18=1,'#3b Salarisschalen referentie-c'!$X$64,"")</f>
        <v/>
      </c>
      <c r="CX18" s="82" t="str">
        <f>IF(U18=1,'#3b Salarisschalen referentie-c'!$X$64,"")</f>
        <v/>
      </c>
      <c r="CY18" s="82" t="str">
        <f>IF(V18=1,'#3b Salarisschalen referentie-c'!$X$64,"")</f>
        <v/>
      </c>
      <c r="CZ18" s="82" t="str">
        <f>IF(W18=1,'#3b Salarisschalen referentie-c'!$X$64,"")</f>
        <v/>
      </c>
      <c r="DA18" s="82" t="str">
        <f>IF(X18=1,'#3b Salarisschalen referentie-c'!$X$64,"")</f>
        <v/>
      </c>
      <c r="DB18" s="82" t="str">
        <f>IF(Y18=1,'#3b Salarisschalen referentie-c'!$X$64,"")</f>
        <v/>
      </c>
      <c r="DC18" s="82" t="str">
        <f>IF(Z18=1,'#3b Salarisschalen referentie-c'!$X$64,"")</f>
        <v/>
      </c>
      <c r="DD18" s="82" t="str">
        <f>IF(AA18=1,'#3b Salarisschalen referentie-c'!$X$64,"")</f>
        <v/>
      </c>
      <c r="DE18" s="83">
        <f>IF(AB18=1,'#3b Salarisschalen referentie-c'!$X$64,"")</f>
        <v>27.819366377107819</v>
      </c>
      <c r="DF18" s="82" t="str">
        <f>IF(AC18=1,'#3b Salarisschalen referentie-c'!$X$64,"")</f>
        <v/>
      </c>
    </row>
    <row r="19" spans="1:110" ht="16.5" customHeight="1" x14ac:dyDescent="0.25">
      <c r="A19" s="41"/>
      <c r="B19" s="41" t="s">
        <v>119</v>
      </c>
      <c r="C19" s="17" t="s">
        <v>76</v>
      </c>
      <c r="D19" s="17">
        <v>1</v>
      </c>
      <c r="H19" s="17">
        <v>1</v>
      </c>
      <c r="AB19" s="17"/>
      <c r="AD19" s="70"/>
      <c r="AE19" s="71">
        <f>IF(D19=1,'#3b Salarisschalen referentie-c'!$Z$62,"")</f>
        <v>24.466019417475728</v>
      </c>
      <c r="AF19" s="17" t="str">
        <f>IF(E19=1,'#3b Salarisschalen referentie-c'!$Z$62,"")</f>
        <v/>
      </c>
      <c r="AG19" s="17" t="str">
        <f>IF(F19=1,'#3b Salarisschalen referentie-c'!$Z$62,"")</f>
        <v/>
      </c>
      <c r="AH19" s="17" t="str">
        <f>IF(G19=1,'#3b Salarisschalen referentie-c'!$Z$62,"")</f>
        <v/>
      </c>
      <c r="AI19" s="71">
        <f>IF(H19=1,'#3b Salarisschalen referentie-c'!$Z$62,"")</f>
        <v>24.466019417475728</v>
      </c>
      <c r="AJ19" s="17" t="str">
        <f>IF(I19=1,'#3b Salarisschalen referentie-c'!$Z$62,"")</f>
        <v/>
      </c>
      <c r="AK19" s="17" t="str">
        <f>IF(J19=1,'#3b Salarisschalen referentie-c'!$Z$62,"")</f>
        <v/>
      </c>
      <c r="AL19" s="17" t="str">
        <f>IF(K19=1,'#3b Salarisschalen referentie-c'!$Z$62,"")</f>
        <v/>
      </c>
      <c r="AM19" s="17" t="str">
        <f>IF(L19=1,'#3b Salarisschalen referentie-c'!$Z$62,"")</f>
        <v/>
      </c>
      <c r="AN19" s="17" t="str">
        <f>IF(M19=1,'#3b Salarisschalen referentie-c'!$Z$62,"")</f>
        <v/>
      </c>
      <c r="AO19" s="17" t="str">
        <f>IF(N19=1,'#3b Salarisschalen referentie-c'!$Z$62,"")</f>
        <v/>
      </c>
      <c r="AP19" s="17" t="str">
        <f>IF(O19=1,'#3b Salarisschalen referentie-c'!$Z$62,"")</f>
        <v/>
      </c>
      <c r="AQ19" s="17" t="str">
        <f>IF(P19=1,'#3b Salarisschalen referentie-c'!$Z$62,"")</f>
        <v/>
      </c>
      <c r="AR19" s="17" t="str">
        <f>IF(Q19=1,'#3b Salarisschalen referentie-c'!$Z$62,"")</f>
        <v/>
      </c>
      <c r="AS19" s="17" t="str">
        <f>IF(R19=1,'#3b Salarisschalen referentie-c'!$Z$62,"")</f>
        <v/>
      </c>
      <c r="AT19" s="17" t="str">
        <f>IF(S19=1,'#3b Salarisschalen referentie-c'!$Z$62,"")</f>
        <v/>
      </c>
      <c r="AU19" s="17" t="str">
        <f>IF(T19=1,'#3b Salarisschalen referentie-c'!$Z$62,"")</f>
        <v/>
      </c>
      <c r="AV19" s="17" t="str">
        <f>IF(U19=1,'#3b Salarisschalen referentie-c'!$Z$62,"")</f>
        <v/>
      </c>
      <c r="AW19" s="17" t="str">
        <f>IF(V19=1,'#3b Salarisschalen referentie-c'!$Z$62,"")</f>
        <v/>
      </c>
      <c r="AX19" s="17" t="str">
        <f>IF(W19=1,'#3b Salarisschalen referentie-c'!$Z$62,"")</f>
        <v/>
      </c>
      <c r="AY19" s="17" t="str">
        <f>IF(X19=1,'#3b Salarisschalen referentie-c'!$Z$62,"")</f>
        <v/>
      </c>
      <c r="AZ19" s="17" t="str">
        <f>IF(Y19=1,'#3b Salarisschalen referentie-c'!$Z$62,"")</f>
        <v/>
      </c>
      <c r="BA19" s="17" t="str">
        <f>IF(Z19=1,'#3b Salarisschalen referentie-c'!$Z$62,"")</f>
        <v/>
      </c>
      <c r="BB19" s="17" t="str">
        <f>IF(AA19=1,'#3b Salarisschalen referentie-c'!$Z$62,"")</f>
        <v/>
      </c>
      <c r="BC19" s="17" t="str">
        <f>IF(AB19=1,'#3b Salarisschalen referentie-c'!$Z$62,"")</f>
        <v/>
      </c>
      <c r="BD19" s="17" t="str">
        <f>IF(AC19=1,'#3b Salarisschalen referentie-c'!$Z$62,"")</f>
        <v/>
      </c>
      <c r="BE19" s="70"/>
      <c r="BF19" s="83">
        <f>IF(D19=1,'#3b Salarisschalen referentie-c'!$Z$63,"")</f>
        <v>27.802120592743993</v>
      </c>
      <c r="BG19" s="82" t="str">
        <f>IF(E19=1,'#3b Salarisschalen referentie-c'!$Z$63,"")</f>
        <v/>
      </c>
      <c r="BH19" s="82" t="str">
        <f>IF(F19=1,'#3b Salarisschalen referentie-c'!$Z$63,"")</f>
        <v/>
      </c>
      <c r="BI19" s="82" t="str">
        <f>IF(G19=1,'#3b Salarisschalen referentie-c'!$Z$63,"")</f>
        <v/>
      </c>
      <c r="BJ19" s="83">
        <f>IF(H19=1,'#3b Salarisschalen referentie-c'!$Z$63,"")</f>
        <v>27.802120592743993</v>
      </c>
      <c r="BK19" s="82" t="str">
        <f>IF(I19=1,'#3b Salarisschalen referentie-c'!$Z$63,"")</f>
        <v/>
      </c>
      <c r="BL19" s="82" t="str">
        <f>IF(J19=1,'#3b Salarisschalen referentie-c'!$Z$63,"")</f>
        <v/>
      </c>
      <c r="BM19" s="82" t="str">
        <f>IF(K19=1,'#3b Salarisschalen referentie-c'!$Z$63,"")</f>
        <v/>
      </c>
      <c r="BN19" s="82" t="str">
        <f>IF(L19=1,'#3b Salarisschalen referentie-c'!$Z$63,"")</f>
        <v/>
      </c>
      <c r="BO19" s="82" t="str">
        <f>IF(M19=1,'#3b Salarisschalen referentie-c'!$Z$63,"")</f>
        <v/>
      </c>
      <c r="BP19" s="82" t="str">
        <f>IF(N19=1,'#3b Salarisschalen referentie-c'!$Z$63,"")</f>
        <v/>
      </c>
      <c r="BQ19" s="82" t="str">
        <f>IF(O19=1,'#3b Salarisschalen referentie-c'!$Z$63,"")</f>
        <v/>
      </c>
      <c r="BR19" s="82" t="str">
        <f>IF(P19=1,'#3b Salarisschalen referentie-c'!$Z$63,"")</f>
        <v/>
      </c>
      <c r="BS19" s="82" t="str">
        <f>IF(Q19=1,'#3b Salarisschalen referentie-c'!$Z$63,"")</f>
        <v/>
      </c>
      <c r="BT19" s="82" t="str">
        <f>IF(R19=1,'#3b Salarisschalen referentie-c'!$Z$63,"")</f>
        <v/>
      </c>
      <c r="BU19" s="82" t="str">
        <f>IF(S19=1,'#3b Salarisschalen referentie-c'!$Z$63,"")</f>
        <v/>
      </c>
      <c r="BV19" s="82" t="str">
        <f>IF(T19=1,'#3b Salarisschalen referentie-c'!$Z$63,"")</f>
        <v/>
      </c>
      <c r="BW19" s="82" t="str">
        <f>IF(U19=1,'#3b Salarisschalen referentie-c'!$Z$63,"")</f>
        <v/>
      </c>
      <c r="BX19" s="82" t="str">
        <f>IF(V19=1,'#3b Salarisschalen referentie-c'!$Z$63,"")</f>
        <v/>
      </c>
      <c r="BY19" s="82" t="str">
        <f>IF(W19=1,'#3b Salarisschalen referentie-c'!$Z$63,"")</f>
        <v/>
      </c>
      <c r="BZ19" s="82" t="str">
        <f>IF(X19=1,'#3b Salarisschalen referentie-c'!$Z$63,"")</f>
        <v/>
      </c>
      <c r="CA19" s="82" t="str">
        <f>IF(Y19=1,'#3b Salarisschalen referentie-c'!$Z$63,"")</f>
        <v/>
      </c>
      <c r="CB19" s="82" t="str">
        <f>IF(Z19=1,'#3b Salarisschalen referentie-c'!$Z$63,"")</f>
        <v/>
      </c>
      <c r="CC19" s="82" t="str">
        <f>IF(AA19=1,'#3b Salarisschalen referentie-c'!$Z$63,"")</f>
        <v/>
      </c>
      <c r="CD19" s="82" t="str">
        <f>IF(AB19=1,'#3b Salarisschalen referentie-c'!$Z$63,"")</f>
        <v/>
      </c>
      <c r="CE19" s="82" t="str">
        <f>IF(AC19=1,'#3b Salarisschalen referentie-c'!$Z$63,"")</f>
        <v/>
      </c>
      <c r="CF19" s="70"/>
      <c r="CG19" s="83">
        <f>IF(D19=1,'#3b Salarisschalen referentie-c'!$Z$64,"")</f>
        <v>32.068399153222863</v>
      </c>
      <c r="CH19" s="82" t="str">
        <f>IF(E19=1,'#3b Salarisschalen referentie-c'!$Z$64,"")</f>
        <v/>
      </c>
      <c r="CI19" s="82" t="str">
        <f>IF(F19=1,'#3b Salarisschalen referentie-c'!$Z$64,"")</f>
        <v/>
      </c>
      <c r="CJ19" s="82" t="str">
        <f>IF(G19=1,'#3b Salarisschalen referentie-c'!$Z$64,"")</f>
        <v/>
      </c>
      <c r="CK19" s="83">
        <f>IF(H19=1,'#3b Salarisschalen referentie-c'!$Z$64,"")</f>
        <v>32.068399153222863</v>
      </c>
      <c r="CL19" s="82" t="str">
        <f>IF(I19=1,'#3b Salarisschalen referentie-c'!$Z$64,"")</f>
        <v/>
      </c>
      <c r="CM19" s="82" t="str">
        <f>IF(J19=1,'#3b Salarisschalen referentie-c'!$Z$64,"")</f>
        <v/>
      </c>
      <c r="CN19" s="82" t="str">
        <f>IF(K19=1,'#3b Salarisschalen referentie-c'!$Z$64,"")</f>
        <v/>
      </c>
      <c r="CO19" s="82" t="str">
        <f>IF(L19=1,'#3b Salarisschalen referentie-c'!$Z$64,"")</f>
        <v/>
      </c>
      <c r="CP19" s="82" t="str">
        <f>IF(M19=1,'#3b Salarisschalen referentie-c'!$Z$64,"")</f>
        <v/>
      </c>
      <c r="CQ19" s="82" t="str">
        <f>IF(N19=1,'#3b Salarisschalen referentie-c'!$Z$64,"")</f>
        <v/>
      </c>
      <c r="CR19" s="82" t="str">
        <f>IF(O19=1,'#3b Salarisschalen referentie-c'!$Z$64,"")</f>
        <v/>
      </c>
      <c r="CS19" s="82" t="str">
        <f>IF(P19=1,'#3b Salarisschalen referentie-c'!$Z$64,"")</f>
        <v/>
      </c>
      <c r="CT19" s="82" t="str">
        <f>IF(Q19=1,'#3b Salarisschalen referentie-c'!$Z$64,"")</f>
        <v/>
      </c>
      <c r="CU19" s="82" t="str">
        <f>IF(R19=1,'#3b Salarisschalen referentie-c'!$Z$64,"")</f>
        <v/>
      </c>
      <c r="CV19" s="82" t="str">
        <f>IF(S19=1,'#3b Salarisschalen referentie-c'!$Z$64,"")</f>
        <v/>
      </c>
      <c r="CW19" s="82" t="str">
        <f>IF(T19=1,'#3b Salarisschalen referentie-c'!$Z$64,"")</f>
        <v/>
      </c>
      <c r="CX19" s="82" t="str">
        <f>IF(U19=1,'#3b Salarisschalen referentie-c'!$Z$64,"")</f>
        <v/>
      </c>
      <c r="CY19" s="82" t="str">
        <f>IF(V19=1,'#3b Salarisschalen referentie-c'!$Z$64,"")</f>
        <v/>
      </c>
      <c r="CZ19" s="82" t="str">
        <f>IF(W19=1,'#3b Salarisschalen referentie-c'!$Z$64,"")</f>
        <v/>
      </c>
      <c r="DA19" s="82" t="str">
        <f>IF(X19=1,'#3b Salarisschalen referentie-c'!$Z$64,"")</f>
        <v/>
      </c>
      <c r="DB19" s="82" t="str">
        <f>IF(Y19=1,'#3b Salarisschalen referentie-c'!$Z$64,"")</f>
        <v/>
      </c>
      <c r="DC19" s="82" t="str">
        <f>IF(Z19=1,'#3b Salarisschalen referentie-c'!$Z$64,"")</f>
        <v/>
      </c>
      <c r="DD19" s="82" t="str">
        <f>IF(AA19=1,'#3b Salarisschalen referentie-c'!$Z$64,"")</f>
        <v/>
      </c>
      <c r="DE19" s="82" t="str">
        <f>IF(AB19=1,'#3b Salarisschalen referentie-c'!$Z$64,"")</f>
        <v/>
      </c>
      <c r="DF19" s="82" t="str">
        <f>IF(AC19=1,'#3b Salarisschalen referentie-c'!$Z$64,"")</f>
        <v/>
      </c>
    </row>
    <row r="20" spans="1:110" ht="16.5" customHeight="1" x14ac:dyDescent="0.25">
      <c r="A20" s="41"/>
      <c r="B20" s="41" t="s">
        <v>120</v>
      </c>
      <c r="C20" s="17" t="s">
        <v>121</v>
      </c>
      <c r="E20" s="17">
        <v>1</v>
      </c>
      <c r="F20" s="17">
        <v>1</v>
      </c>
      <c r="I20" s="17">
        <v>1</v>
      </c>
      <c r="AB20" s="17"/>
      <c r="AD20" s="70"/>
      <c r="AE20" s="17" t="str">
        <f>IF(D20=1,'#3b Salarisschalen referentie-c'!$AB$62,"")</f>
        <v/>
      </c>
      <c r="AF20" s="71">
        <f>IF(E20=1,'#3b Salarisschalen referentie-c'!$AB$62,"")</f>
        <v>32.027337761880432</v>
      </c>
      <c r="AG20" s="71">
        <f>IF(F20=1,'#3b Salarisschalen referentie-c'!$AB$62,"")</f>
        <v>32.027337761880432</v>
      </c>
      <c r="AH20" s="17" t="str">
        <f>IF(G20=1,'#3b Salarisschalen referentie-c'!$AB$62,"")</f>
        <v/>
      </c>
      <c r="AI20" s="17" t="str">
        <f>IF(H20=1,'#3b Salarisschalen referentie-c'!$AB$62,"")</f>
        <v/>
      </c>
      <c r="AJ20" s="71">
        <f>IF(I20=1,'#3b Salarisschalen referentie-c'!$AB$62,"")</f>
        <v>32.027337761880432</v>
      </c>
      <c r="AK20" s="17" t="str">
        <f>IF(J20=1,'#3b Salarisschalen referentie-c'!$AB$62,"")</f>
        <v/>
      </c>
      <c r="AL20" s="17" t="str">
        <f>IF(K20=1,'#3b Salarisschalen referentie-c'!$AB$62,"")</f>
        <v/>
      </c>
      <c r="AM20" s="17" t="str">
        <f>IF(L20=1,'#3b Salarisschalen referentie-c'!$AB$62,"")</f>
        <v/>
      </c>
      <c r="AN20" s="17" t="str">
        <f>IF(M20=1,'#3b Salarisschalen referentie-c'!$AB$62,"")</f>
        <v/>
      </c>
      <c r="AO20" s="17" t="str">
        <f>IF(N20=1,'#3b Salarisschalen referentie-c'!$AB$62,"")</f>
        <v/>
      </c>
      <c r="AP20" s="17" t="str">
        <f>IF(O20=1,'#3b Salarisschalen referentie-c'!$AB$62,"")</f>
        <v/>
      </c>
      <c r="AQ20" s="17" t="str">
        <f>IF(P20=1,'#3b Salarisschalen referentie-c'!$AB$62,"")</f>
        <v/>
      </c>
      <c r="AR20" s="17" t="str">
        <f>IF(Q20=1,'#3b Salarisschalen referentie-c'!$AB$62,"")</f>
        <v/>
      </c>
      <c r="AS20" s="17" t="str">
        <f>IF(R20=1,'#3b Salarisschalen referentie-c'!$AB$62,"")</f>
        <v/>
      </c>
      <c r="AT20" s="17" t="str">
        <f>IF(S20=1,'#3b Salarisschalen referentie-c'!$AB$62,"")</f>
        <v/>
      </c>
      <c r="AU20" s="17" t="str">
        <f>IF(T20=1,'#3b Salarisschalen referentie-c'!$AB$62,"")</f>
        <v/>
      </c>
      <c r="AV20" s="17" t="str">
        <f>IF(U20=1,'#3b Salarisschalen referentie-c'!$AB$62,"")</f>
        <v/>
      </c>
      <c r="AW20" s="17" t="str">
        <f>IF(V20=1,'#3b Salarisschalen referentie-c'!$AB$62,"")</f>
        <v/>
      </c>
      <c r="AX20" s="17" t="str">
        <f>IF(W20=1,'#3b Salarisschalen referentie-c'!$AB$62,"")</f>
        <v/>
      </c>
      <c r="AY20" s="17" t="str">
        <f>IF(X20=1,'#3b Salarisschalen referentie-c'!$AB$62,"")</f>
        <v/>
      </c>
      <c r="AZ20" s="17" t="str">
        <f>IF(Y20=1,'#3b Salarisschalen referentie-c'!$AB$62,"")</f>
        <v/>
      </c>
      <c r="BA20" s="17" t="str">
        <f>IF(Z20=1,'#3b Salarisschalen referentie-c'!$AB$62,"")</f>
        <v/>
      </c>
      <c r="BB20" s="17" t="str">
        <f>IF(AA20=1,'#3b Salarisschalen referentie-c'!$AB$62,"")</f>
        <v/>
      </c>
      <c r="BC20" s="17" t="str">
        <f>IF(AB20=1,'#3b Salarisschalen referentie-c'!$AB$62,"")</f>
        <v/>
      </c>
      <c r="BD20" s="17" t="str">
        <f>IF(AC20=1,'#3b Salarisschalen referentie-c'!$AB$62,"")</f>
        <v/>
      </c>
      <c r="BE20" s="70"/>
      <c r="BF20" s="82" t="str">
        <f>IF(D20=1,'#3b Salarisschalen referentie-c'!$AB$63,"")</f>
        <v/>
      </c>
      <c r="BG20" s="83">
        <f>IF(E20=1,'#3b Salarisschalen referentie-c'!$AB$63,"")</f>
        <v>35.936382217680119</v>
      </c>
      <c r="BH20" s="83">
        <f>IF(F20=1,'#3b Salarisschalen referentie-c'!$AB$63,"")</f>
        <v>35.936382217680119</v>
      </c>
      <c r="BI20" s="82" t="str">
        <f>IF(G20=1,'#3b Salarisschalen referentie-c'!$AB$63,"")</f>
        <v/>
      </c>
      <c r="BJ20" s="82" t="str">
        <f>IF(H20=1,'#3b Salarisschalen referentie-c'!$AB$63,"")</f>
        <v/>
      </c>
      <c r="BK20" s="83">
        <f>IF(I20=1,'#3b Salarisschalen referentie-c'!$AB$63,"")</f>
        <v>35.936382217680119</v>
      </c>
      <c r="BL20" s="82" t="str">
        <f>IF(J20=1,'#3b Salarisschalen referentie-c'!$AB$63,"")</f>
        <v/>
      </c>
      <c r="BM20" s="82" t="str">
        <f>IF(K20=1,'#3b Salarisschalen referentie-c'!$AB$63,"")</f>
        <v/>
      </c>
      <c r="BN20" s="82" t="str">
        <f>IF(L20=1,'#3b Salarisschalen referentie-c'!$AB$63,"")</f>
        <v/>
      </c>
      <c r="BO20" s="82" t="str">
        <f>IF(M20=1,'#3b Salarisschalen referentie-c'!$AB$63,"")</f>
        <v/>
      </c>
      <c r="BP20" s="82" t="str">
        <f>IF(N20=1,'#3b Salarisschalen referentie-c'!$AB$63,"")</f>
        <v/>
      </c>
      <c r="BQ20" s="82" t="str">
        <f>IF(O20=1,'#3b Salarisschalen referentie-c'!$AB$63,"")</f>
        <v/>
      </c>
      <c r="BR20" s="82" t="str">
        <f>IF(P20=1,'#3b Salarisschalen referentie-c'!$AB$63,"")</f>
        <v/>
      </c>
      <c r="BS20" s="82" t="str">
        <f>IF(Q20=1,'#3b Salarisschalen referentie-c'!$AB$63,"")</f>
        <v/>
      </c>
      <c r="BT20" s="82" t="str">
        <f>IF(R20=1,'#3b Salarisschalen referentie-c'!$AB$63,"")</f>
        <v/>
      </c>
      <c r="BU20" s="82" t="str">
        <f>IF(S20=1,'#3b Salarisschalen referentie-c'!$AB$63,"")</f>
        <v/>
      </c>
      <c r="BV20" s="82" t="str">
        <f>IF(T20=1,'#3b Salarisschalen referentie-c'!$AB$63,"")</f>
        <v/>
      </c>
      <c r="BW20" s="82" t="str">
        <f>IF(U20=1,'#3b Salarisschalen referentie-c'!$AB$63,"")</f>
        <v/>
      </c>
      <c r="BX20" s="82" t="str">
        <f>IF(V20=1,'#3b Salarisschalen referentie-c'!$AB$63,"")</f>
        <v/>
      </c>
      <c r="BY20" s="82" t="str">
        <f>IF(W20=1,'#3b Salarisschalen referentie-c'!$AB$63,"")</f>
        <v/>
      </c>
      <c r="BZ20" s="82" t="str">
        <f>IF(X20=1,'#3b Salarisschalen referentie-c'!$AB$63,"")</f>
        <v/>
      </c>
      <c r="CA20" s="82" t="str">
        <f>IF(Y20=1,'#3b Salarisschalen referentie-c'!$AB$63,"")</f>
        <v/>
      </c>
      <c r="CB20" s="82" t="str">
        <f>IF(Z20=1,'#3b Salarisschalen referentie-c'!$AB$63,"")</f>
        <v/>
      </c>
      <c r="CC20" s="82" t="str">
        <f>IF(AA20=1,'#3b Salarisschalen referentie-c'!$AB$63,"")</f>
        <v/>
      </c>
      <c r="CD20" s="82" t="str">
        <f>IF(AB20=1,'#3b Salarisschalen referentie-c'!$AB$63,"")</f>
        <v/>
      </c>
      <c r="CE20" s="82" t="str">
        <f>IF(AC20=1,'#3b Salarisschalen referentie-c'!$AB$63,"")</f>
        <v/>
      </c>
      <c r="CF20" s="70"/>
      <c r="CG20" s="82" t="str">
        <f>IF(D20=1,'#3b Salarisschalen referentie-c'!$AB$64,"")</f>
        <v/>
      </c>
      <c r="CH20" s="83">
        <f>IF(E20=1,'#3b Salarisschalen referentie-c'!$AB$64,"")</f>
        <v>39.910577414409808</v>
      </c>
      <c r="CI20" s="83">
        <f>IF(F20=1,'#3b Salarisschalen referentie-c'!$AB$64,"")</f>
        <v>39.910577414409808</v>
      </c>
      <c r="CJ20" s="82" t="str">
        <f>IF(G20=1,'#3b Salarisschalen referentie-c'!$AB$64,"")</f>
        <v/>
      </c>
      <c r="CK20" s="82" t="str">
        <f>IF(H20=1,'#3b Salarisschalen referentie-c'!$AB$64,"")</f>
        <v/>
      </c>
      <c r="CL20" s="83">
        <f>IF(I20=1,'#3b Salarisschalen referentie-c'!$AB$64,"")</f>
        <v>39.910577414409808</v>
      </c>
      <c r="CM20" s="82" t="str">
        <f>IF(J20=1,'#3b Salarisschalen referentie-c'!$AB$64,"")</f>
        <v/>
      </c>
      <c r="CN20" s="82" t="str">
        <f>IF(K20=1,'#3b Salarisschalen referentie-c'!$AB$64,"")</f>
        <v/>
      </c>
      <c r="CO20" s="82" t="str">
        <f>IF(L20=1,'#3b Salarisschalen referentie-c'!$AB$64,"")</f>
        <v/>
      </c>
      <c r="CP20" s="82" t="str">
        <f>IF(M20=1,'#3b Salarisschalen referentie-c'!$AB$64,"")</f>
        <v/>
      </c>
      <c r="CQ20" s="82" t="str">
        <f>IF(N20=1,'#3b Salarisschalen referentie-c'!$AB$64,"")</f>
        <v/>
      </c>
      <c r="CR20" s="82" t="str">
        <f>IF(O20=1,'#3b Salarisschalen referentie-c'!$AB$64,"")</f>
        <v/>
      </c>
      <c r="CS20" s="82" t="str">
        <f>IF(P20=1,'#3b Salarisschalen referentie-c'!$AB$64,"")</f>
        <v/>
      </c>
      <c r="CT20" s="82" t="str">
        <f>IF(Q20=1,'#3b Salarisschalen referentie-c'!$AB$64,"")</f>
        <v/>
      </c>
      <c r="CU20" s="82" t="str">
        <f>IF(R20=1,'#3b Salarisschalen referentie-c'!$AB$64,"")</f>
        <v/>
      </c>
      <c r="CV20" s="82" t="str">
        <f>IF(S20=1,'#3b Salarisschalen referentie-c'!$AB$64,"")</f>
        <v/>
      </c>
      <c r="CW20" s="82" t="str">
        <f>IF(T20=1,'#3b Salarisschalen referentie-c'!$AB$64,"")</f>
        <v/>
      </c>
      <c r="CX20" s="82" t="str">
        <f>IF(U20=1,'#3b Salarisschalen referentie-c'!$AB$64,"")</f>
        <v/>
      </c>
      <c r="CY20" s="82" t="str">
        <f>IF(V20=1,'#3b Salarisschalen referentie-c'!$AB$64,"")</f>
        <v/>
      </c>
      <c r="CZ20" s="82" t="str">
        <f>IF(W20=1,'#3b Salarisschalen referentie-c'!$AB$64,"")</f>
        <v/>
      </c>
      <c r="DA20" s="82" t="str">
        <f>IF(X20=1,'#3b Salarisschalen referentie-c'!$AB$64,"")</f>
        <v/>
      </c>
      <c r="DB20" s="82" t="str">
        <f>IF(Y20=1,'#3b Salarisschalen referentie-c'!$AB$64,"")</f>
        <v/>
      </c>
      <c r="DC20" s="82" t="str">
        <f>IF(Z20=1,'#3b Salarisschalen referentie-c'!$AB$64,"")</f>
        <v/>
      </c>
      <c r="DD20" s="82" t="str">
        <f>IF(AA20=1,'#3b Salarisschalen referentie-c'!$AB$64,"")</f>
        <v/>
      </c>
      <c r="DE20" s="82" t="str">
        <f>IF(AB20=1,'#3b Salarisschalen referentie-c'!$AB$64,"")</f>
        <v/>
      </c>
      <c r="DF20" s="82" t="str">
        <f>IF(AC20=1,'#3b Salarisschalen referentie-c'!$AB$64,"")</f>
        <v/>
      </c>
    </row>
    <row r="21" spans="1:110" ht="16.5" customHeight="1" x14ac:dyDescent="0.25">
      <c r="A21" s="76"/>
      <c r="B21" s="76" t="s">
        <v>122</v>
      </c>
      <c r="C21" s="77" t="s">
        <v>123</v>
      </c>
      <c r="D21" s="77"/>
      <c r="E21" s="77"/>
      <c r="F21" s="77"/>
      <c r="G21" s="77">
        <v>1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/>
      <c r="AE21" s="77" t="str">
        <f>IF(D21=1,'#3b Salarisschalen referentie-c'!$AD$62,"")</f>
        <v/>
      </c>
      <c r="AF21" s="77" t="str">
        <f>IF(E21=1,'#3b Salarisschalen referentie-c'!$AD$62,"")</f>
        <v/>
      </c>
      <c r="AG21" s="77" t="str">
        <f>IF(F21=1,'#3b Salarisschalen referentie-c'!$AD$62,"")</f>
        <v/>
      </c>
      <c r="AH21" s="79">
        <f>IF(G21=1,'#3b Salarisschalen referentie-c'!$AD$62,"")</f>
        <v>41.822943280531426</v>
      </c>
      <c r="AI21" s="77" t="str">
        <f>IF(H21=1,'#3b Salarisschalen referentie-c'!$AD$62,"")</f>
        <v/>
      </c>
      <c r="AJ21" s="77" t="str">
        <f>IF(I21=1,'#3b Salarisschalen referentie-c'!$AD$62,"")</f>
        <v/>
      </c>
      <c r="AK21" s="77" t="str">
        <f>IF(J21=1,'#3b Salarisschalen referentie-c'!$AD$62,"")</f>
        <v/>
      </c>
      <c r="AL21" s="77" t="str">
        <f>IF(K21=1,'#3b Salarisschalen referentie-c'!$AD$62,"")</f>
        <v/>
      </c>
      <c r="AM21" s="77" t="str">
        <f>IF(L21=1,'#3b Salarisschalen referentie-c'!$AD$62,"")</f>
        <v/>
      </c>
      <c r="AN21" s="77" t="str">
        <f>IF(M21=1,'#3b Salarisschalen referentie-c'!$AD$62,"")</f>
        <v/>
      </c>
      <c r="AO21" s="77" t="str">
        <f>IF(N21=1,'#3b Salarisschalen referentie-c'!$AD$62,"")</f>
        <v/>
      </c>
      <c r="AP21" s="77" t="str">
        <f>IF(O21=1,'#3b Salarisschalen referentie-c'!$AD$62,"")</f>
        <v/>
      </c>
      <c r="AQ21" s="77" t="str">
        <f>IF(P21=1,'#3b Salarisschalen referentie-c'!$AD$62,"")</f>
        <v/>
      </c>
      <c r="AR21" s="77" t="str">
        <f>IF(Q21=1,'#3b Salarisschalen referentie-c'!$AD$62,"")</f>
        <v/>
      </c>
      <c r="AS21" s="77" t="str">
        <f>IF(R21=1,'#3b Salarisschalen referentie-c'!$AD$62,"")</f>
        <v/>
      </c>
      <c r="AT21" s="77" t="str">
        <f>IF(S21=1,'#3b Salarisschalen referentie-c'!$AD$62,"")</f>
        <v/>
      </c>
      <c r="AU21" s="77" t="str">
        <f>IF(T21=1,'#3b Salarisschalen referentie-c'!$AD$62,"")</f>
        <v/>
      </c>
      <c r="AV21" s="77" t="str">
        <f>IF(U21=1,'#3b Salarisschalen referentie-c'!$AD$62,"")</f>
        <v/>
      </c>
      <c r="AW21" s="77" t="str">
        <f>IF(V21=1,'#3b Salarisschalen referentie-c'!$AD$62,"")</f>
        <v/>
      </c>
      <c r="AX21" s="77" t="str">
        <f>IF(W21=1,'#3b Salarisschalen referentie-c'!$AD$62,"")</f>
        <v/>
      </c>
      <c r="AY21" s="77" t="str">
        <f>IF(X21=1,'#3b Salarisschalen referentie-c'!$AD$62,"")</f>
        <v/>
      </c>
      <c r="AZ21" s="77" t="str">
        <f>IF(Y21=1,'#3b Salarisschalen referentie-c'!$AD$62,"")</f>
        <v/>
      </c>
      <c r="BA21" s="77" t="str">
        <f>IF(Z21=1,'#3b Salarisschalen referentie-c'!$AD$62,"")</f>
        <v/>
      </c>
      <c r="BB21" s="77" t="str">
        <f>IF(AA21=1,'#3b Salarisschalen referentie-c'!$AD$62,"")</f>
        <v/>
      </c>
      <c r="BC21" s="77" t="str">
        <f>IF(AB21=1,'#3b Salarisschalen referentie-c'!$AD$62,"")</f>
        <v/>
      </c>
      <c r="BD21" s="77" t="str">
        <f>IF(AC21=1,'#3b Salarisschalen referentie-c'!$AD$62,"")</f>
        <v/>
      </c>
      <c r="BE21" s="78"/>
      <c r="BF21" s="84" t="str">
        <f>IF(D21=1,'#3b Salarisschalen referentie-c'!$AD$63,"")</f>
        <v/>
      </c>
      <c r="BG21" s="84" t="str">
        <f>IF(E21=1,'#3b Salarisschalen referentie-c'!$AD$63,"")</f>
        <v/>
      </c>
      <c r="BH21" s="84" t="str">
        <f>IF(F21=1,'#3b Salarisschalen referentie-c'!$AD$63,"")</f>
        <v/>
      </c>
      <c r="BI21" s="85">
        <f>IF(G21=1,'#3b Salarisschalen referentie-c'!$AD$63,"")</f>
        <v>47.414409810935105</v>
      </c>
      <c r="BJ21" s="84" t="str">
        <f>IF(H21=1,'#3b Salarisschalen referentie-c'!$AD$63,"")</f>
        <v/>
      </c>
      <c r="BK21" s="84" t="str">
        <f>IF(I21=1,'#3b Salarisschalen referentie-c'!$AD$63,"")</f>
        <v/>
      </c>
      <c r="BL21" s="84" t="str">
        <f>IF(J21=1,'#3b Salarisschalen referentie-c'!$AD$63,"")</f>
        <v/>
      </c>
      <c r="BM21" s="84" t="str">
        <f>IF(K21=1,'#3b Salarisschalen referentie-c'!$AD$63,"")</f>
        <v/>
      </c>
      <c r="BN21" s="84" t="str">
        <f>IF(L21=1,'#3b Salarisschalen referentie-c'!$AD$63,"")</f>
        <v/>
      </c>
      <c r="BO21" s="84" t="str">
        <f>IF(M21=1,'#3b Salarisschalen referentie-c'!$AD$63,"")</f>
        <v/>
      </c>
      <c r="BP21" s="84" t="str">
        <f>IF(N21=1,'#3b Salarisschalen referentie-c'!$AD$63,"")</f>
        <v/>
      </c>
      <c r="BQ21" s="84" t="str">
        <f>IF(O21=1,'#3b Salarisschalen referentie-c'!$AD$63,"")</f>
        <v/>
      </c>
      <c r="BR21" s="84" t="str">
        <f>IF(P21=1,'#3b Salarisschalen referentie-c'!$AD$63,"")</f>
        <v/>
      </c>
      <c r="BS21" s="84" t="str">
        <f>IF(Q21=1,'#3b Salarisschalen referentie-c'!$AD$63,"")</f>
        <v/>
      </c>
      <c r="BT21" s="84" t="str">
        <f>IF(R21=1,'#3b Salarisschalen referentie-c'!$AD$63,"")</f>
        <v/>
      </c>
      <c r="BU21" s="84" t="str">
        <f>IF(S21=1,'#3b Salarisschalen referentie-c'!$AD$63,"")</f>
        <v/>
      </c>
      <c r="BV21" s="84" t="str">
        <f>IF(T21=1,'#3b Salarisschalen referentie-c'!$AD$63,"")</f>
        <v/>
      </c>
      <c r="BW21" s="84" t="str">
        <f>IF(U21=1,'#3b Salarisschalen referentie-c'!$AD$63,"")</f>
        <v/>
      </c>
      <c r="BX21" s="84" t="str">
        <f>IF(V21=1,'#3b Salarisschalen referentie-c'!$AD$63,"")</f>
        <v/>
      </c>
      <c r="BY21" s="84" t="str">
        <f>IF(W21=1,'#3b Salarisschalen referentie-c'!$AD$63,"")</f>
        <v/>
      </c>
      <c r="BZ21" s="84" t="str">
        <f>IF(X21=1,'#3b Salarisschalen referentie-c'!$AD$63,"")</f>
        <v/>
      </c>
      <c r="CA21" s="84" t="str">
        <f>IF(Y21=1,'#3b Salarisschalen referentie-c'!$AD$63,"")</f>
        <v/>
      </c>
      <c r="CB21" s="84" t="str">
        <f>IF(Z21=1,'#3b Salarisschalen referentie-c'!$AD$63,"")</f>
        <v/>
      </c>
      <c r="CC21" s="84" t="str">
        <f>IF(AA21=1,'#3b Salarisschalen referentie-c'!$AD$63,"")</f>
        <v/>
      </c>
      <c r="CD21" s="84" t="str">
        <f>IF(AB21=1,'#3b Salarisschalen referentie-c'!$AD$63,"")</f>
        <v/>
      </c>
      <c r="CE21" s="84" t="str">
        <f>IF(AC21=1,'#3b Salarisschalen referentie-c'!$AD$63,"")</f>
        <v/>
      </c>
      <c r="CF21" s="78"/>
      <c r="CG21" s="84" t="str">
        <f>IF(D21=1,'#3b Salarisschalen referentie-c'!$AD$64,"")</f>
        <v/>
      </c>
      <c r="CH21" s="84" t="str">
        <f>IF(E21=1,'#3b Salarisschalen referentie-c'!$AD$64,"")</f>
        <v/>
      </c>
      <c r="CI21" s="84" t="str">
        <f>IF(F21=1,'#3b Salarisschalen referentie-c'!$AD$64,"")</f>
        <v/>
      </c>
      <c r="CJ21" s="85">
        <f>IF(G21=1,'#3b Salarisschalen referentie-c'!$AD$64,"")</f>
        <v>53.67347981604496</v>
      </c>
      <c r="CK21" s="84" t="str">
        <f>IF(H21=1,'#3b Salarisschalen referentie-c'!$AD$64,"")</f>
        <v/>
      </c>
      <c r="CL21" s="84" t="str">
        <f>IF(I21=1,'#3b Salarisschalen referentie-c'!$AD$64,"")</f>
        <v/>
      </c>
      <c r="CM21" s="84" t="str">
        <f>IF(J21=1,'#3b Salarisschalen referentie-c'!$AD$64,"")</f>
        <v/>
      </c>
      <c r="CN21" s="84" t="str">
        <f>IF(K21=1,'#3b Salarisschalen referentie-c'!$AD$64,"")</f>
        <v/>
      </c>
      <c r="CO21" s="84" t="str">
        <f>IF(L21=1,'#3b Salarisschalen referentie-c'!$AD$64,"")</f>
        <v/>
      </c>
      <c r="CP21" s="84" t="str">
        <f>IF(M21=1,'#3b Salarisschalen referentie-c'!$AD$64,"")</f>
        <v/>
      </c>
      <c r="CQ21" s="84" t="str">
        <f>IF(N21=1,'#3b Salarisschalen referentie-c'!$AD$64,"")</f>
        <v/>
      </c>
      <c r="CR21" s="84" t="str">
        <f>IF(O21=1,'#3b Salarisschalen referentie-c'!$AD$64,"")</f>
        <v/>
      </c>
      <c r="CS21" s="84" t="str">
        <f>IF(P21=1,'#3b Salarisschalen referentie-c'!$AD$64,"")</f>
        <v/>
      </c>
      <c r="CT21" s="84" t="str">
        <f>IF(Q21=1,'#3b Salarisschalen referentie-c'!$AD$64,"")</f>
        <v/>
      </c>
      <c r="CU21" s="84" t="str">
        <f>IF(R21=1,'#3b Salarisschalen referentie-c'!$AD$64,"")</f>
        <v/>
      </c>
      <c r="CV21" s="84" t="str">
        <f>IF(S21=1,'#3b Salarisschalen referentie-c'!$AD$64,"")</f>
        <v/>
      </c>
      <c r="CW21" s="84" t="str">
        <f>IF(T21=1,'#3b Salarisschalen referentie-c'!$AD$64,"")</f>
        <v/>
      </c>
      <c r="CX21" s="84" t="str">
        <f>IF(U21=1,'#3b Salarisschalen referentie-c'!$AD$64,"")</f>
        <v/>
      </c>
      <c r="CY21" s="84" t="str">
        <f>IF(V21=1,'#3b Salarisschalen referentie-c'!$AD$64,"")</f>
        <v/>
      </c>
      <c r="CZ21" s="84" t="str">
        <f>IF(W21=1,'#3b Salarisschalen referentie-c'!$AD$64,"")</f>
        <v/>
      </c>
      <c r="DA21" s="84" t="str">
        <f>IF(X21=1,'#3b Salarisschalen referentie-c'!$AD$64,"")</f>
        <v/>
      </c>
      <c r="DB21" s="84" t="str">
        <f>IF(Y21=1,'#3b Salarisschalen referentie-c'!$AD$64,"")</f>
        <v/>
      </c>
      <c r="DC21" s="84" t="str">
        <f>IF(Z21=1,'#3b Salarisschalen referentie-c'!$AD$64,"")</f>
        <v/>
      </c>
      <c r="DD21" s="84" t="str">
        <f>IF(AA21=1,'#3b Salarisschalen referentie-c'!$AD$64,"")</f>
        <v/>
      </c>
      <c r="DE21" s="84" t="str">
        <f>IF(AB21=1,'#3b Salarisschalen referentie-c'!$AD$64,"")</f>
        <v/>
      </c>
      <c r="DF21" s="84" t="str">
        <f>IF(AC21=1,'#3b Salarisschalen referentie-c'!$AD$64,"")</f>
        <v/>
      </c>
    </row>
    <row r="22" spans="1:110" ht="39.6" x14ac:dyDescent="0.25">
      <c r="A22" s="41" t="s">
        <v>72</v>
      </c>
      <c r="B22" s="86" t="s">
        <v>124</v>
      </c>
      <c r="C22" s="17">
        <v>3</v>
      </c>
      <c r="D22" s="17">
        <v>1</v>
      </c>
      <c r="F22" s="17">
        <v>1</v>
      </c>
      <c r="H22" s="17">
        <v>1</v>
      </c>
      <c r="AD22" s="70"/>
      <c r="AE22" s="71">
        <f>IF(D22=1,'#3b Salarisschalen referentie-c'!$U$82,"")</f>
        <v>28.099476439790575</v>
      </c>
      <c r="AF22" s="17" t="str">
        <f>IF(E22=1,'#3b Salarisschalen referentie-c'!$U$82,"")</f>
        <v/>
      </c>
      <c r="AG22" s="71">
        <f>IF(F22=1,'#3b Salarisschalen referentie-c'!$U$82,"")</f>
        <v>28.099476439790575</v>
      </c>
      <c r="AH22" s="17" t="str">
        <f>IF(G22=1,'#3b Salarisschalen referentie-c'!$U$82,"")</f>
        <v/>
      </c>
      <c r="AI22" s="71">
        <f>IF(H22=1,'#3b Salarisschalen referentie-c'!$U$82,"")</f>
        <v>28.099476439790575</v>
      </c>
      <c r="AJ22" s="17" t="str">
        <f>IF(I22=1,'#3b Salarisschalen referentie-c'!$U$82,"")</f>
        <v/>
      </c>
      <c r="AK22" s="17" t="str">
        <f>IF(J22=1,'#3b Salarisschalen referentie-c'!$U$82,"")</f>
        <v/>
      </c>
      <c r="AL22" s="17" t="str">
        <f>IF(K22=1,'#3b Salarisschalen referentie-c'!$U$82,"")</f>
        <v/>
      </c>
      <c r="AM22" s="17" t="str">
        <f>IF(L22=1,'#3b Salarisschalen referentie-c'!$U$82,"")</f>
        <v/>
      </c>
      <c r="AN22" s="17" t="str">
        <f>IF(M22=1,'#3b Salarisschalen referentie-c'!$U$82,"")</f>
        <v/>
      </c>
      <c r="AO22" s="17" t="str">
        <f>IF(N22=1,'#3b Salarisschalen referentie-c'!$U$82,"")</f>
        <v/>
      </c>
      <c r="AP22" s="17" t="str">
        <f>IF(O22=1,'#3b Salarisschalen referentie-c'!$U$82,"")</f>
        <v/>
      </c>
      <c r="AQ22" s="17" t="str">
        <f>IF(P22=1,'#3b Salarisschalen referentie-c'!$U$82,"")</f>
        <v/>
      </c>
      <c r="AR22" s="17" t="str">
        <f>IF(Q22=1,'#3b Salarisschalen referentie-c'!$U$82,"")</f>
        <v/>
      </c>
      <c r="AS22" s="17" t="str">
        <f>IF(R22=1,'#3b Salarisschalen referentie-c'!$U$82,"")</f>
        <v/>
      </c>
      <c r="AT22" s="17" t="str">
        <f>IF(S22=1,'#3b Salarisschalen referentie-c'!$U$82,"")</f>
        <v/>
      </c>
      <c r="AU22" s="17" t="str">
        <f>IF(T22=1,'#3b Salarisschalen referentie-c'!$U$82,"")</f>
        <v/>
      </c>
      <c r="AV22" s="17" t="str">
        <f>IF(U22=1,'#3b Salarisschalen referentie-c'!$U$82,"")</f>
        <v/>
      </c>
      <c r="AW22" s="17" t="str">
        <f>IF(V22=1,'#3b Salarisschalen referentie-c'!$U$82,"")</f>
        <v/>
      </c>
      <c r="AX22" s="17" t="str">
        <f>IF(W22=1,'#3b Salarisschalen referentie-c'!$U$82,"")</f>
        <v/>
      </c>
      <c r="AY22" s="17" t="str">
        <f>IF(X22=1,'#3b Salarisschalen referentie-c'!$U$82,"")</f>
        <v/>
      </c>
      <c r="AZ22" s="17" t="str">
        <f>IF(Y22=1,'#3b Salarisschalen referentie-c'!$U$82,"")</f>
        <v/>
      </c>
      <c r="BA22" s="17" t="str">
        <f>IF(Z22=1,'#3b Salarisschalen referentie-c'!$U$82,"")</f>
        <v/>
      </c>
      <c r="BB22" s="17" t="str">
        <f>IF(AA22=1,'#3b Salarisschalen referentie-c'!$U$82,"")</f>
        <v/>
      </c>
      <c r="BC22" s="17" t="str">
        <f>IF(AB22=1,'#3b Salarisschalen referentie-c'!$U$82,"")</f>
        <v/>
      </c>
      <c r="BD22" s="17" t="str">
        <f>IF(AC22=1,'#3b Salarisschalen referentie-c'!$U$82,"")</f>
        <v/>
      </c>
      <c r="BE22" s="70"/>
      <c r="BF22" s="71">
        <f>IF(D22=1,'#3b Salarisschalen referentie-c'!$U$83,"")</f>
        <v>31.388089005235599</v>
      </c>
      <c r="BG22" s="17" t="str">
        <f>IF(E22=1,'#3b Salarisschalen referentie-c'!$U$83,"")</f>
        <v/>
      </c>
      <c r="BH22" s="71">
        <f>IF(F22=1,'#3b Salarisschalen referentie-c'!$U$83,"")</f>
        <v>31.388089005235599</v>
      </c>
      <c r="BI22" s="17" t="str">
        <f>IF(G22=1,'#3b Salarisschalen referentie-c'!$U$83,"")</f>
        <v/>
      </c>
      <c r="BJ22" s="71">
        <f>IF(H22=1,'#3b Salarisschalen referentie-c'!$U$83,"")</f>
        <v>31.388089005235599</v>
      </c>
      <c r="BK22" s="17" t="str">
        <f>IF(I22=1,'#3b Salarisschalen referentie-c'!$U$83,"")</f>
        <v/>
      </c>
      <c r="BL22" s="17" t="str">
        <f>IF(J22=1,'#3b Salarisschalen referentie-c'!$U$83,"")</f>
        <v/>
      </c>
      <c r="BM22" s="17" t="str">
        <f>IF(K22=1,'#3b Salarisschalen referentie-c'!$U$83,"")</f>
        <v/>
      </c>
      <c r="BN22" s="17" t="str">
        <f>IF(L22=1,'#3b Salarisschalen referentie-c'!$U$83,"")</f>
        <v/>
      </c>
      <c r="BO22" s="17" t="str">
        <f>IF(M22=1,'#3b Salarisschalen referentie-c'!$U$83,"")</f>
        <v/>
      </c>
      <c r="BP22" s="17" t="str">
        <f>IF(N22=1,'#3b Salarisschalen referentie-c'!$U$83,"")</f>
        <v/>
      </c>
      <c r="BQ22" s="17" t="str">
        <f>IF(O22=1,'#3b Salarisschalen referentie-c'!$U$83,"")</f>
        <v/>
      </c>
      <c r="BR22" s="17" t="str">
        <f>IF(P22=1,'#3b Salarisschalen referentie-c'!$U$83,"")</f>
        <v/>
      </c>
      <c r="BS22" s="17" t="str">
        <f>IF(Q22=1,'#3b Salarisschalen referentie-c'!$U$83,"")</f>
        <v/>
      </c>
      <c r="BT22" s="17" t="str">
        <f>IF(R22=1,'#3b Salarisschalen referentie-c'!$U$83,"")</f>
        <v/>
      </c>
      <c r="BU22" s="17" t="str">
        <f>IF(S22=1,'#3b Salarisschalen referentie-c'!$U$83,"")</f>
        <v/>
      </c>
      <c r="BV22" s="17" t="str">
        <f>IF(T22=1,'#3b Salarisschalen referentie-c'!$U$83,"")</f>
        <v/>
      </c>
      <c r="BW22" s="17" t="str">
        <f>IF(U22=1,'#3b Salarisschalen referentie-c'!$U$83,"")</f>
        <v/>
      </c>
      <c r="BX22" s="17" t="str">
        <f>IF(V22=1,'#3b Salarisschalen referentie-c'!$U$83,"")</f>
        <v/>
      </c>
      <c r="BY22" s="17" t="str">
        <f>IF(W22=1,'#3b Salarisschalen referentie-c'!$U$83,"")</f>
        <v/>
      </c>
      <c r="BZ22" s="17" t="str">
        <f>IF(X22=1,'#3b Salarisschalen referentie-c'!$U$83,"")</f>
        <v/>
      </c>
      <c r="CA22" s="17" t="str">
        <f>IF(Y22=1,'#3b Salarisschalen referentie-c'!$U$83,"")</f>
        <v/>
      </c>
      <c r="CB22" s="17" t="str">
        <f>IF(Z22=1,'#3b Salarisschalen referentie-c'!$U$83,"")</f>
        <v/>
      </c>
      <c r="CC22" s="17" t="str">
        <f>IF(AA22=1,'#3b Salarisschalen referentie-c'!$U$83,"")</f>
        <v/>
      </c>
      <c r="CD22" s="17" t="str">
        <f>IF(AB22=1,'#3b Salarisschalen referentie-c'!$U$83,"")</f>
        <v/>
      </c>
      <c r="CE22" s="17" t="str">
        <f>IF(AC22=1,'#3b Salarisschalen referentie-c'!$U$83,"")</f>
        <v/>
      </c>
      <c r="CF22" s="70"/>
      <c r="CG22" s="71">
        <f>IF(D22=1,'#3b Salarisschalen referentie-c'!$U$84,"")</f>
        <v>34.188808900523561</v>
      </c>
      <c r="CH22" s="17" t="str">
        <f>IF(E22=1,'#3b Salarisschalen referentie-c'!$U$84,"")</f>
        <v/>
      </c>
      <c r="CI22" s="71">
        <f>IF(F22=1,'#3b Salarisschalen referentie-c'!$U$84,"")</f>
        <v>34.188808900523561</v>
      </c>
      <c r="CJ22" s="17" t="str">
        <f>IF(G22=1,'#3b Salarisschalen referentie-c'!$U$84,"")</f>
        <v/>
      </c>
      <c r="CK22" s="71">
        <f>IF(H22=1,'#3b Salarisschalen referentie-c'!$U$84,"")</f>
        <v>34.188808900523561</v>
      </c>
      <c r="CL22" s="17" t="str">
        <f>IF(I22=1,'#3b Salarisschalen referentie-c'!$U$84,"")</f>
        <v/>
      </c>
      <c r="CM22" s="17" t="str">
        <f>IF(J22=1,'#3b Salarisschalen referentie-c'!$U$84,"")</f>
        <v/>
      </c>
      <c r="CN22" s="17" t="str">
        <f>IF(K22=1,'#3b Salarisschalen referentie-c'!$U$84,"")</f>
        <v/>
      </c>
      <c r="CO22" s="17" t="str">
        <f>IF(L22=1,'#3b Salarisschalen referentie-c'!$U$84,"")</f>
        <v/>
      </c>
      <c r="CP22" s="17" t="str">
        <f>IF(M22=1,'#3b Salarisschalen referentie-c'!$U$84,"")</f>
        <v/>
      </c>
      <c r="CQ22" s="17" t="str">
        <f>IF(N22=1,'#3b Salarisschalen referentie-c'!$U$84,"")</f>
        <v/>
      </c>
      <c r="CR22" s="17" t="str">
        <f>IF(O22=1,'#3b Salarisschalen referentie-c'!$U$84,"")</f>
        <v/>
      </c>
      <c r="CS22" s="17" t="str">
        <f>IF(P22=1,'#3b Salarisschalen referentie-c'!$U$84,"")</f>
        <v/>
      </c>
      <c r="CT22" s="17" t="str">
        <f>IF(Q22=1,'#3b Salarisschalen referentie-c'!$U$84,"")</f>
        <v/>
      </c>
      <c r="CU22" s="17" t="str">
        <f>IF(R22=1,'#3b Salarisschalen referentie-c'!$U$84,"")</f>
        <v/>
      </c>
      <c r="CV22" s="17" t="str">
        <f>IF(S22=1,'#3b Salarisschalen referentie-c'!$U$84,"")</f>
        <v/>
      </c>
      <c r="CW22" s="17" t="str">
        <f>IF(T22=1,'#3b Salarisschalen referentie-c'!$U$84,"")</f>
        <v/>
      </c>
      <c r="CX22" s="17" t="str">
        <f>IF(U22=1,'#3b Salarisschalen referentie-c'!$U$84,"")</f>
        <v/>
      </c>
      <c r="CY22" s="17" t="str">
        <f>IF(V22=1,'#3b Salarisschalen referentie-c'!$U$84,"")</f>
        <v/>
      </c>
      <c r="CZ22" s="17" t="str">
        <f>IF(W22=1,'#3b Salarisschalen referentie-c'!$U$84,"")</f>
        <v/>
      </c>
      <c r="DA22" s="17" t="str">
        <f>IF(X22=1,'#3b Salarisschalen referentie-c'!$U$84,"")</f>
        <v/>
      </c>
      <c r="DB22" s="17" t="str">
        <f>IF(Y22=1,'#3b Salarisschalen referentie-c'!$U$84,"")</f>
        <v/>
      </c>
      <c r="DC22" s="17" t="str">
        <f>IF(Z22=1,'#3b Salarisschalen referentie-c'!$U$84,"")</f>
        <v/>
      </c>
      <c r="DD22" s="17" t="str">
        <f>IF(AA22=1,'#3b Salarisschalen referentie-c'!$U$84,"")</f>
        <v/>
      </c>
      <c r="DE22" s="17" t="str">
        <f>IF(AB22=1,'#3b Salarisschalen referentie-c'!$U$84,"")</f>
        <v/>
      </c>
      <c r="DF22" s="17" t="str">
        <f>IF(AC22=1,'#3b Salarisschalen referentie-c'!$U$84,"")</f>
        <v/>
      </c>
    </row>
    <row r="23" spans="1:110" ht="13.2" x14ac:dyDescent="0.25">
      <c r="A23" s="76"/>
      <c r="B23" s="76" t="s">
        <v>125</v>
      </c>
      <c r="C23" s="77">
        <v>2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77" t="str">
        <f>IF(D23=1,'#3b Salarisschalen referentie-c'!$T$82,"")</f>
        <v/>
      </c>
      <c r="AF23" s="77" t="str">
        <f>IF(E23=1,'#3b Salarisschalen referentie-c'!$T$82,"")</f>
        <v/>
      </c>
      <c r="AG23" s="77" t="str">
        <f>IF(F23=1,'#3b Salarisschalen referentie-c'!$T$82,"")</f>
        <v/>
      </c>
      <c r="AH23" s="77" t="str">
        <f>IF(G23=1,'#3b Salarisschalen referentie-c'!$T$82,"")</f>
        <v/>
      </c>
      <c r="AI23" s="77" t="str">
        <f>IF(H23=1,'#3b Salarisschalen referentie-c'!$T$82,"")</f>
        <v/>
      </c>
      <c r="AJ23" s="77" t="str">
        <f>IF(I23=1,'#3b Salarisschalen referentie-c'!$T$82,"")</f>
        <v/>
      </c>
      <c r="AK23" s="77" t="str">
        <f>IF(J23=1,'#3b Salarisschalen referentie-c'!$T$82,"")</f>
        <v/>
      </c>
      <c r="AL23" s="77" t="str">
        <f>IF(K23=1,'#3b Salarisschalen referentie-c'!$T$82,"")</f>
        <v/>
      </c>
      <c r="AM23" s="77" t="str">
        <f>IF(L23=1,'#3b Salarisschalen referentie-c'!$T$82,"")</f>
        <v/>
      </c>
      <c r="AN23" s="77" t="str">
        <f>IF(M23=1,'#3b Salarisschalen referentie-c'!$T$82,"")</f>
        <v/>
      </c>
      <c r="AO23" s="77" t="str">
        <f>IF(N23=1,'#3b Salarisschalen referentie-c'!$T$82,"")</f>
        <v/>
      </c>
      <c r="AP23" s="77" t="str">
        <f>IF(O23=1,'#3b Salarisschalen referentie-c'!$T$82,"")</f>
        <v/>
      </c>
      <c r="AQ23" s="77" t="str">
        <f>IF(P23=1,'#3b Salarisschalen referentie-c'!$T$82,"")</f>
        <v/>
      </c>
      <c r="AR23" s="77" t="str">
        <f>IF(Q23=1,'#3b Salarisschalen referentie-c'!$T$82,"")</f>
        <v/>
      </c>
      <c r="AS23" s="77" t="str">
        <f>IF(R23=1,'#3b Salarisschalen referentie-c'!$T$82,"")</f>
        <v/>
      </c>
      <c r="AT23" s="77" t="str">
        <f>IF(S23=1,'#3b Salarisschalen referentie-c'!$T$82,"")</f>
        <v/>
      </c>
      <c r="AU23" s="77" t="str">
        <f>IF(T23=1,'#3b Salarisschalen referentie-c'!$T$82,"")</f>
        <v/>
      </c>
      <c r="AV23" s="77" t="str">
        <f>IF(U23=1,'#3b Salarisschalen referentie-c'!$T$82,"")</f>
        <v/>
      </c>
      <c r="AW23" s="77" t="str">
        <f>IF(V23=1,'#3b Salarisschalen referentie-c'!$T$82,"")</f>
        <v/>
      </c>
      <c r="AX23" s="77" t="str">
        <f>IF(W23=1,'#3b Salarisschalen referentie-c'!$T$82,"")</f>
        <v/>
      </c>
      <c r="AY23" s="77" t="str">
        <f>IF(X23=1,'#3b Salarisschalen referentie-c'!$T$82,"")</f>
        <v/>
      </c>
      <c r="AZ23" s="77" t="str">
        <f>IF(Y23=1,'#3b Salarisschalen referentie-c'!$T$82,"")</f>
        <v/>
      </c>
      <c r="BA23" s="77" t="str">
        <f>IF(Z23=1,'#3b Salarisschalen referentie-c'!$T$82,"")</f>
        <v/>
      </c>
      <c r="BB23" s="77" t="str">
        <f>IF(AA23=1,'#3b Salarisschalen referentie-c'!$T$82,"")</f>
        <v/>
      </c>
      <c r="BC23" s="77" t="str">
        <f>IF(AB23=1,'#3b Salarisschalen referentie-c'!$T$82,"")</f>
        <v/>
      </c>
      <c r="BD23" s="77" t="str">
        <f>IF(AC23=1,'#3b Salarisschalen referentie-c'!$T$82,"")</f>
        <v/>
      </c>
      <c r="BE23" s="78"/>
      <c r="BF23" s="77" t="str">
        <f>IF(D23=1,'#3b Salarisschalen referentie-c'!$T$83,"")</f>
        <v/>
      </c>
      <c r="BG23" s="77" t="str">
        <f>IF(E23=1,'#3b Salarisschalen referentie-c'!$T$83,"")</f>
        <v/>
      </c>
      <c r="BH23" s="77" t="str">
        <f>IF(F23=1,'#3b Salarisschalen referentie-c'!$T$83,"")</f>
        <v/>
      </c>
      <c r="BI23" s="77" t="str">
        <f>IF(G23=1,'#3b Salarisschalen referentie-c'!$T$83,"")</f>
        <v/>
      </c>
      <c r="BJ23" s="77" t="str">
        <f>IF(H23=1,'#3b Salarisschalen referentie-c'!$T$83,"")</f>
        <v/>
      </c>
      <c r="BK23" s="77" t="str">
        <f>IF(I23=1,'#3b Salarisschalen referentie-c'!$T$83,"")</f>
        <v/>
      </c>
      <c r="BL23" s="77" t="str">
        <f>IF(J23=1,'#3b Salarisschalen referentie-c'!$T$83,"")</f>
        <v/>
      </c>
      <c r="BM23" s="77" t="str">
        <f>IF(K23=1,'#3b Salarisschalen referentie-c'!$T$83,"")</f>
        <v/>
      </c>
      <c r="BN23" s="77" t="str">
        <f>IF(L23=1,'#3b Salarisschalen referentie-c'!$T$83,"")</f>
        <v/>
      </c>
      <c r="BO23" s="77" t="str">
        <f>IF(M23=1,'#3b Salarisschalen referentie-c'!$T$83,"")</f>
        <v/>
      </c>
      <c r="BP23" s="77" t="str">
        <f>IF(N23=1,'#3b Salarisschalen referentie-c'!$T$83,"")</f>
        <v/>
      </c>
      <c r="BQ23" s="77" t="str">
        <f>IF(O23=1,'#3b Salarisschalen referentie-c'!$T$83,"")</f>
        <v/>
      </c>
      <c r="BR23" s="77" t="str">
        <f>IF(P23=1,'#3b Salarisschalen referentie-c'!$T$83,"")</f>
        <v/>
      </c>
      <c r="BS23" s="77" t="str">
        <f>IF(Q23=1,'#3b Salarisschalen referentie-c'!$T$83,"")</f>
        <v/>
      </c>
      <c r="BT23" s="77" t="str">
        <f>IF(R23=1,'#3b Salarisschalen referentie-c'!$T$83,"")</f>
        <v/>
      </c>
      <c r="BU23" s="77" t="str">
        <f>IF(S23=1,'#3b Salarisschalen referentie-c'!$T$83,"")</f>
        <v/>
      </c>
      <c r="BV23" s="77" t="str">
        <f>IF(T23=1,'#3b Salarisschalen referentie-c'!$T$83,"")</f>
        <v/>
      </c>
      <c r="BW23" s="77" t="str">
        <f>IF(U23=1,'#3b Salarisschalen referentie-c'!$T$83,"")</f>
        <v/>
      </c>
      <c r="BX23" s="77" t="str">
        <f>IF(V23=1,'#3b Salarisschalen referentie-c'!$T$83,"")</f>
        <v/>
      </c>
      <c r="BY23" s="77" t="str">
        <f>IF(W23=1,'#3b Salarisschalen referentie-c'!$T$83,"")</f>
        <v/>
      </c>
      <c r="BZ23" s="77" t="str">
        <f>IF(X23=1,'#3b Salarisschalen referentie-c'!$T$83,"")</f>
        <v/>
      </c>
      <c r="CA23" s="77" t="str">
        <f>IF(Y23=1,'#3b Salarisschalen referentie-c'!$T$83,"")</f>
        <v/>
      </c>
      <c r="CB23" s="77" t="str">
        <f>IF(Z23=1,'#3b Salarisschalen referentie-c'!$T$83,"")</f>
        <v/>
      </c>
      <c r="CC23" s="77" t="str">
        <f>IF(AA23=1,'#3b Salarisschalen referentie-c'!$T$83,"")</f>
        <v/>
      </c>
      <c r="CD23" s="77" t="str">
        <f>IF(AB23=1,'#3b Salarisschalen referentie-c'!$T$83,"")</f>
        <v/>
      </c>
      <c r="CE23" s="77" t="str">
        <f>IF(AC23=1,'#3b Salarisschalen referentie-c'!$T$83,"")</f>
        <v/>
      </c>
      <c r="CF23" s="78"/>
      <c r="CG23" s="77" t="str">
        <f>IF(D23=1,'#3b Salarisschalen referentie-c'!$T$84,"")</f>
        <v/>
      </c>
      <c r="CH23" s="77" t="str">
        <f>IF(E23=1,'#3b Salarisschalen referentie-c'!$T$84,"")</f>
        <v/>
      </c>
      <c r="CI23" s="77" t="str">
        <f>IF(F23=1,'#3b Salarisschalen referentie-c'!$T$84,"")</f>
        <v/>
      </c>
      <c r="CJ23" s="77" t="str">
        <f>IF(G23=1,'#3b Salarisschalen referentie-c'!$T$84,"")</f>
        <v/>
      </c>
      <c r="CK23" s="77" t="str">
        <f>IF(H23=1,'#3b Salarisschalen referentie-c'!$T$84,"")</f>
        <v/>
      </c>
      <c r="CL23" s="77" t="str">
        <f>IF(I23=1,'#3b Salarisschalen referentie-c'!$T$84,"")</f>
        <v/>
      </c>
      <c r="CM23" s="77" t="str">
        <f>IF(J23=1,'#3b Salarisschalen referentie-c'!$T$84,"")</f>
        <v/>
      </c>
      <c r="CN23" s="77" t="str">
        <f>IF(K23=1,'#3b Salarisschalen referentie-c'!$T$84,"")</f>
        <v/>
      </c>
      <c r="CO23" s="77" t="str">
        <f>IF(L23=1,'#3b Salarisschalen referentie-c'!$T$84,"")</f>
        <v/>
      </c>
      <c r="CP23" s="77" t="str">
        <f>IF(M23=1,'#3b Salarisschalen referentie-c'!$T$84,"")</f>
        <v/>
      </c>
      <c r="CQ23" s="77" t="str">
        <f>IF(N23=1,'#3b Salarisschalen referentie-c'!$T$84,"")</f>
        <v/>
      </c>
      <c r="CR23" s="77" t="str">
        <f>IF(O23=1,'#3b Salarisschalen referentie-c'!$T$84,"")</f>
        <v/>
      </c>
      <c r="CS23" s="77" t="str">
        <f>IF(P23=1,'#3b Salarisschalen referentie-c'!$T$84,"")</f>
        <v/>
      </c>
      <c r="CT23" s="77" t="str">
        <f>IF(Q23=1,'#3b Salarisschalen referentie-c'!$T$84,"")</f>
        <v/>
      </c>
      <c r="CU23" s="77" t="str">
        <f>IF(R23=1,'#3b Salarisschalen referentie-c'!$T$84,"")</f>
        <v/>
      </c>
      <c r="CV23" s="77" t="str">
        <f>IF(S23=1,'#3b Salarisschalen referentie-c'!$T$84,"")</f>
        <v/>
      </c>
      <c r="CW23" s="77" t="str">
        <f>IF(T23=1,'#3b Salarisschalen referentie-c'!$T$84,"")</f>
        <v/>
      </c>
      <c r="CX23" s="77" t="str">
        <f>IF(U23=1,'#3b Salarisschalen referentie-c'!$T$84,"")</f>
        <v/>
      </c>
      <c r="CY23" s="77" t="str">
        <f>IF(V23=1,'#3b Salarisschalen referentie-c'!$T$84,"")</f>
        <v/>
      </c>
      <c r="CZ23" s="77" t="str">
        <f>IF(W23=1,'#3b Salarisschalen referentie-c'!$T$84,"")</f>
        <v/>
      </c>
      <c r="DA23" s="77" t="str">
        <f>IF(X23=1,'#3b Salarisschalen referentie-c'!$T$84,"")</f>
        <v/>
      </c>
      <c r="DB23" s="77" t="str">
        <f>IF(Y23=1,'#3b Salarisschalen referentie-c'!$T$84,"")</f>
        <v/>
      </c>
      <c r="DC23" s="77" t="str">
        <f>IF(Z23=1,'#3b Salarisschalen referentie-c'!$T$84,"")</f>
        <v/>
      </c>
      <c r="DD23" s="77" t="str">
        <f>IF(AA23=1,'#3b Salarisschalen referentie-c'!$T$84,"")</f>
        <v/>
      </c>
      <c r="DE23" s="77" t="str">
        <f>IF(AB23=1,'#3b Salarisschalen referentie-c'!$T$84,"")</f>
        <v/>
      </c>
      <c r="DF23" s="77" t="str">
        <f>IF(AC23=1,'#3b Salarisschalen referentie-c'!$T$84,"")</f>
        <v/>
      </c>
    </row>
    <row r="24" spans="1:110" ht="52.8" x14ac:dyDescent="0.25">
      <c r="A24" s="41" t="s">
        <v>59</v>
      </c>
      <c r="B24" s="41" t="s">
        <v>126</v>
      </c>
      <c r="C24" s="17">
        <v>6</v>
      </c>
      <c r="O24" s="17">
        <v>1</v>
      </c>
      <c r="S24" s="17">
        <v>1</v>
      </c>
      <c r="W24" s="17">
        <v>1</v>
      </c>
      <c r="AD24" s="70"/>
      <c r="AE24" s="80" t="str">
        <f>IF(D24=1,'#3b Salarisschalen referentie-c'!$X$99,"")</f>
        <v/>
      </c>
      <c r="AF24" s="80" t="str">
        <f>IF(E24=1,'#3b Salarisschalen referentie-c'!$X$99,"")</f>
        <v/>
      </c>
      <c r="AG24" s="80" t="str">
        <f>IF(F24=1,'#3b Salarisschalen referentie-c'!$X$99,"")</f>
        <v/>
      </c>
      <c r="AH24" s="80" t="str">
        <f>IF(G24=1,'#3b Salarisschalen referentie-c'!$X$99,"")</f>
        <v/>
      </c>
      <c r="AI24" s="80" t="str">
        <f>IF(H24=1,'#3b Salarisschalen referentie-c'!$X$99,"")</f>
        <v/>
      </c>
      <c r="AJ24" s="80" t="str">
        <f>IF(I24=1,'#3b Salarisschalen referentie-c'!$X$99,"")</f>
        <v/>
      </c>
      <c r="AK24" s="80" t="str">
        <f>IF(J24=1,'#3b Salarisschalen referentie-c'!$X$99,"")</f>
        <v/>
      </c>
      <c r="AL24" s="80" t="str">
        <f>IF(K24=1,'#3b Salarisschalen referentie-c'!$X$99,"")</f>
        <v/>
      </c>
      <c r="AM24" s="80" t="str">
        <f>IF(L24=1,'#3b Salarisschalen referentie-c'!$X$99,"")</f>
        <v/>
      </c>
      <c r="AN24" s="80" t="str">
        <f>IF(M24=1,'#3b Salarisschalen referentie-c'!$X$99,"")</f>
        <v/>
      </c>
      <c r="AO24" s="80" t="str">
        <f>IF(N24=1,'#3b Salarisschalen referentie-c'!$X$99,"")</f>
        <v/>
      </c>
      <c r="AP24" s="81">
        <f>IF(O24=1,'#3b Salarisschalen referentie-c'!$X$99,"")</f>
        <v>18.806159420289855</v>
      </c>
      <c r="AQ24" s="80" t="str">
        <f>IF(P24=1,'#3b Salarisschalen referentie-c'!$X$99,"")</f>
        <v/>
      </c>
      <c r="AR24" s="80" t="str">
        <f>IF(Q24=1,'#3b Salarisschalen referentie-c'!$X$99,"")</f>
        <v/>
      </c>
      <c r="AS24" s="80" t="str">
        <f>IF(R24=1,'#3b Salarisschalen referentie-c'!$X$99,"")</f>
        <v/>
      </c>
      <c r="AT24" s="81">
        <f>IF(S24=1,'#3b Salarisschalen referentie-c'!$X$99,"")</f>
        <v>18.806159420289855</v>
      </c>
      <c r="AU24" s="80" t="str">
        <f>IF(T24=1,'#3b Salarisschalen referentie-c'!$X$99,"")</f>
        <v/>
      </c>
      <c r="AV24" s="80" t="str">
        <f>IF(U24=1,'#3b Salarisschalen referentie-c'!$X$99,"")</f>
        <v/>
      </c>
      <c r="AW24" s="80" t="str">
        <f>IF(V24=1,'#3b Salarisschalen referentie-c'!$X$99,"")</f>
        <v/>
      </c>
      <c r="AX24" s="81">
        <f>IF(W24=1,'#3b Salarisschalen referentie-c'!$X$99,"")</f>
        <v>18.806159420289855</v>
      </c>
      <c r="AY24" s="80" t="str">
        <f>IF(X24=1,'#3b Salarisschalen referentie-c'!$X$99,"")</f>
        <v/>
      </c>
      <c r="AZ24" s="80" t="str">
        <f>IF(Y24=1,'#3b Salarisschalen referentie-c'!$X$99,"")</f>
        <v/>
      </c>
      <c r="BA24" s="80" t="str">
        <f>IF(Z24=1,'#3b Salarisschalen referentie-c'!$X$99,"")</f>
        <v/>
      </c>
      <c r="BB24" s="80" t="str">
        <f>IF(AA24=1,'#3b Salarisschalen referentie-c'!$X$99,"")</f>
        <v/>
      </c>
      <c r="BC24" s="80" t="str">
        <f>IF(AB24=1,'#3b Salarisschalen referentie-c'!$X$99,"")</f>
        <v/>
      </c>
      <c r="BD24" s="80" t="str">
        <f>IF(AC24=1,'#3b Salarisschalen referentie-c'!$X$99,"")</f>
        <v/>
      </c>
      <c r="BE24" s="70"/>
      <c r="BF24" s="80" t="str">
        <f>IF(D24=1,'#3b Salarisschalen referentie-c'!$X$100,"")</f>
        <v/>
      </c>
      <c r="BG24" s="80" t="str">
        <f>IF(E24=1,'#3b Salarisschalen referentie-c'!$X$100,"")</f>
        <v/>
      </c>
      <c r="BH24" s="80" t="str">
        <f>IF(F24=1,'#3b Salarisschalen referentie-c'!$X$100,"")</f>
        <v/>
      </c>
      <c r="BI24" s="80" t="str">
        <f>IF(G24=1,'#3b Salarisschalen referentie-c'!$X$100,"")</f>
        <v/>
      </c>
      <c r="BJ24" s="80" t="str">
        <f>IF(H24=1,'#3b Salarisschalen referentie-c'!$X$100,"")</f>
        <v/>
      </c>
      <c r="BK24" s="80" t="str">
        <f>IF(I24=1,'#3b Salarisschalen referentie-c'!$X$100,"")</f>
        <v/>
      </c>
      <c r="BL24" s="80" t="str">
        <f>IF(J24=1,'#3b Salarisschalen referentie-c'!$X$100,"")</f>
        <v/>
      </c>
      <c r="BM24" s="80" t="str">
        <f>IF(K24=1,'#3b Salarisschalen referentie-c'!$X$100,"")</f>
        <v/>
      </c>
      <c r="BN24" s="80" t="str">
        <f>IF(L24=1,'#3b Salarisschalen referentie-c'!$X$100,"")</f>
        <v/>
      </c>
      <c r="BO24" s="80" t="str">
        <f>IF(M24=1,'#3b Salarisschalen referentie-c'!$X$100,"")</f>
        <v/>
      </c>
      <c r="BP24" s="80" t="str">
        <f>IF(N24=1,'#3b Salarisschalen referentie-c'!$X$100,"")</f>
        <v/>
      </c>
      <c r="BQ24" s="81">
        <f>IF(O24=1,'#3b Salarisschalen referentie-c'!$X$100,"")</f>
        <v>21.423913043478258</v>
      </c>
      <c r="BR24" s="80" t="str">
        <f>IF(P24=1,'#3b Salarisschalen referentie-c'!$X$100,"")</f>
        <v/>
      </c>
      <c r="BS24" s="80" t="str">
        <f>IF(Q24=1,'#3b Salarisschalen referentie-c'!$X$100,"")</f>
        <v/>
      </c>
      <c r="BT24" s="80" t="str">
        <f>IF(R24=1,'#3b Salarisschalen referentie-c'!$X$100,"")</f>
        <v/>
      </c>
      <c r="BU24" s="81">
        <f>IF(S24=1,'#3b Salarisschalen referentie-c'!$X$100,"")</f>
        <v>21.423913043478258</v>
      </c>
      <c r="BV24" s="80" t="str">
        <f>IF(T24=1,'#3b Salarisschalen referentie-c'!$X$100,"")</f>
        <v/>
      </c>
      <c r="BW24" s="80" t="str">
        <f>IF(U24=1,'#3b Salarisschalen referentie-c'!$X$100,"")</f>
        <v/>
      </c>
      <c r="BX24" s="80" t="str">
        <f>IF(V24=1,'#3b Salarisschalen referentie-c'!$X$100,"")</f>
        <v/>
      </c>
      <c r="BY24" s="81">
        <f>IF(W24=1,'#3b Salarisschalen referentie-c'!$X$100,"")</f>
        <v>21.423913043478258</v>
      </c>
      <c r="BZ24" s="80" t="str">
        <f>IF(X24=1,'#3b Salarisschalen referentie-c'!$X$100,"")</f>
        <v/>
      </c>
      <c r="CA24" s="80" t="str">
        <f>IF(Y24=1,'#3b Salarisschalen referentie-c'!$X$100,"")</f>
        <v/>
      </c>
      <c r="CB24" s="80" t="str">
        <f>IF(Z24=1,'#3b Salarisschalen referentie-c'!$X$100,"")</f>
        <v/>
      </c>
      <c r="CC24" s="80" t="str">
        <f>IF(AA24=1,'#3b Salarisschalen referentie-c'!$X$100,"")</f>
        <v/>
      </c>
      <c r="CD24" s="80" t="str">
        <f>IF(AB24=1,'#3b Salarisschalen referentie-c'!$X$100,"")</f>
        <v/>
      </c>
      <c r="CE24" s="80" t="str">
        <f>IF(AC24=1,'#3b Salarisschalen referentie-c'!$X$100,"")</f>
        <v/>
      </c>
      <c r="CF24" s="70"/>
      <c r="CG24" s="80" t="str">
        <f>IF(D24=1,'#3b Salarisschalen referentie-c'!$X$101,"")</f>
        <v/>
      </c>
      <c r="CH24" s="80" t="str">
        <f>IF(E24=1,'#3b Salarisschalen referentie-c'!$X$101,"")</f>
        <v/>
      </c>
      <c r="CI24" s="80" t="str">
        <f>IF(F24=1,'#3b Salarisschalen referentie-c'!$X$101,"")</f>
        <v/>
      </c>
      <c r="CJ24" s="80" t="str">
        <f>IF(G24=1,'#3b Salarisschalen referentie-c'!$X$101,"")</f>
        <v/>
      </c>
      <c r="CK24" s="80" t="str">
        <f>IF(H24=1,'#3b Salarisschalen referentie-c'!$X$101,"")</f>
        <v/>
      </c>
      <c r="CL24" s="80" t="str">
        <f>IF(I24=1,'#3b Salarisschalen referentie-c'!$X$101,"")</f>
        <v/>
      </c>
      <c r="CM24" s="80" t="str">
        <f>IF(J24=1,'#3b Salarisschalen referentie-c'!$X$101,"")</f>
        <v/>
      </c>
      <c r="CN24" s="80" t="str">
        <f>IF(K24=1,'#3b Salarisschalen referentie-c'!$X$101,"")</f>
        <v/>
      </c>
      <c r="CO24" s="80" t="str">
        <f>IF(L24=1,'#3b Salarisschalen referentie-c'!$X$101,"")</f>
        <v/>
      </c>
      <c r="CP24" s="80" t="str">
        <f>IF(M24=1,'#3b Salarisschalen referentie-c'!$X$101,"")</f>
        <v/>
      </c>
      <c r="CQ24" s="80" t="str">
        <f>IF(N24=1,'#3b Salarisschalen referentie-c'!$X$101,"")</f>
        <v/>
      </c>
      <c r="CR24" s="81">
        <f>IF(O24=1,'#3b Salarisschalen referentie-c'!$X$101,"")</f>
        <v>24.041666666666664</v>
      </c>
      <c r="CS24" s="80" t="str">
        <f>IF(P24=1,'#3b Salarisschalen referentie-c'!$X$101,"")</f>
        <v/>
      </c>
      <c r="CT24" s="80" t="str">
        <f>IF(Q24=1,'#3b Salarisschalen referentie-c'!$X$101,"")</f>
        <v/>
      </c>
      <c r="CU24" s="80" t="str">
        <f>IF(R24=1,'#3b Salarisschalen referentie-c'!$X$101,"")</f>
        <v/>
      </c>
      <c r="CV24" s="81">
        <f>IF(S24=1,'#3b Salarisschalen referentie-c'!$X$101,"")</f>
        <v>24.041666666666664</v>
      </c>
      <c r="CW24" s="80" t="str">
        <f>IF(T24=1,'#3b Salarisschalen referentie-c'!$X$101,"")</f>
        <v/>
      </c>
      <c r="CX24" s="80" t="str">
        <f>IF(U24=1,'#3b Salarisschalen referentie-c'!$X$101,"")</f>
        <v/>
      </c>
      <c r="CY24" s="80" t="str">
        <f>IF(V24=1,'#3b Salarisschalen referentie-c'!$X$101,"")</f>
        <v/>
      </c>
      <c r="CZ24" s="81">
        <f>IF(W24=1,'#3b Salarisschalen referentie-c'!$X$101,"")</f>
        <v>24.041666666666664</v>
      </c>
      <c r="DA24" s="80" t="str">
        <f>IF(X24=1,'#3b Salarisschalen referentie-c'!$X$101,"")</f>
        <v/>
      </c>
      <c r="DB24" s="80" t="str">
        <f>IF(Y24=1,'#3b Salarisschalen referentie-c'!$X$101,"")</f>
        <v/>
      </c>
      <c r="DC24" s="80" t="str">
        <f>IF(Z24=1,'#3b Salarisschalen referentie-c'!$X$101,"")</f>
        <v/>
      </c>
      <c r="DD24" s="80" t="str">
        <f>IF(AA24=1,'#3b Salarisschalen referentie-c'!$X$101,"")</f>
        <v/>
      </c>
      <c r="DE24" s="80" t="str">
        <f>IF(AB24=1,'#3b Salarisschalen referentie-c'!$X$101,"")</f>
        <v/>
      </c>
      <c r="DF24" s="80" t="str">
        <f>IF(AC24=1,'#3b Salarisschalen referentie-c'!$X$101,"")</f>
        <v/>
      </c>
    </row>
    <row r="25" spans="1:110" ht="13.2" x14ac:dyDescent="0.25">
      <c r="A25" s="41"/>
      <c r="B25" s="41" t="s">
        <v>127</v>
      </c>
      <c r="C25" s="17">
        <v>5</v>
      </c>
      <c r="N25" s="17">
        <v>1</v>
      </c>
      <c r="R25" s="17">
        <v>1</v>
      </c>
      <c r="V25" s="17">
        <v>1</v>
      </c>
      <c r="AD25" s="70"/>
      <c r="AE25" s="87" t="str">
        <f>IF(D25=1,'#3b Salarisschalen referentie-c'!$W$99,"")</f>
        <v/>
      </c>
      <c r="AF25" s="87" t="str">
        <f>IF(E25=1,'#3b Salarisschalen referentie-c'!$W$99,"")</f>
        <v/>
      </c>
      <c r="AG25" s="87" t="str">
        <f>IF(F25=1,'#3b Salarisschalen referentie-c'!$W$99,"")</f>
        <v/>
      </c>
      <c r="AH25" s="87" t="str">
        <f>IF(G25=1,'#3b Salarisschalen referentie-c'!$W$99,"")</f>
        <v/>
      </c>
      <c r="AI25" s="87" t="str">
        <f>IF(H25=1,'#3b Salarisschalen referentie-c'!$W$99,"")</f>
        <v/>
      </c>
      <c r="AJ25" s="87" t="str">
        <f>IF(I25=1,'#3b Salarisschalen referentie-c'!$W$99,"")</f>
        <v/>
      </c>
      <c r="AK25" s="87" t="str">
        <f>IF(J25=1,'#3b Salarisschalen referentie-c'!$W$99,"")</f>
        <v/>
      </c>
      <c r="AL25" s="87" t="str">
        <f>IF(K25=1,'#3b Salarisschalen referentie-c'!$W$99,"")</f>
        <v/>
      </c>
      <c r="AM25" s="87" t="str">
        <f>IF(L25=1,'#3b Salarisschalen referentie-c'!$W$99,"")</f>
        <v/>
      </c>
      <c r="AN25" s="87" t="str">
        <f>IF(M25=1,'#3b Salarisschalen referentie-c'!$W$99,"")</f>
        <v/>
      </c>
      <c r="AO25" s="88">
        <f>IF(N25=1,'#3b Salarisschalen referentie-c'!$W$99,"")</f>
        <v>16.983695652173914</v>
      </c>
      <c r="AP25" s="87" t="str">
        <f>IF(O25=1,'#3b Salarisschalen referentie-c'!$W$99,"")</f>
        <v/>
      </c>
      <c r="AQ25" s="87" t="str">
        <f>IF(P25=1,'#3b Salarisschalen referentie-c'!$W$99,"")</f>
        <v/>
      </c>
      <c r="AR25" s="87" t="str">
        <f>IF(Q25=1,'#3b Salarisschalen referentie-c'!$W$99,"")</f>
        <v/>
      </c>
      <c r="AS25" s="88">
        <f>IF(R25=1,'#3b Salarisschalen referentie-c'!$W$99,"")</f>
        <v>16.983695652173914</v>
      </c>
      <c r="AT25" s="87" t="str">
        <f>IF(S25=1,'#3b Salarisschalen referentie-c'!$W$99,"")</f>
        <v/>
      </c>
      <c r="AU25" s="87" t="str">
        <f>IF(T25=1,'#3b Salarisschalen referentie-c'!$W$99,"")</f>
        <v/>
      </c>
      <c r="AV25" s="87" t="str">
        <f>IF(U25=1,'#3b Salarisschalen referentie-c'!$W$99,"")</f>
        <v/>
      </c>
      <c r="AW25" s="88">
        <f>IF(V25=1,'#3b Salarisschalen referentie-c'!$W$99,"")</f>
        <v>16.983695652173914</v>
      </c>
      <c r="AX25" s="87" t="str">
        <f>IF(W25=1,'#3b Salarisschalen referentie-c'!$W$99,"")</f>
        <v/>
      </c>
      <c r="AY25" s="87" t="str">
        <f>IF(X25=1,'#3b Salarisschalen referentie-c'!$W$99,"")</f>
        <v/>
      </c>
      <c r="AZ25" s="87" t="str">
        <f>IF(Y25=1,'#3b Salarisschalen referentie-c'!$W$99,"")</f>
        <v/>
      </c>
      <c r="BA25" s="87" t="str">
        <f>IF(Z25=1,'#3b Salarisschalen referentie-c'!$W$99,"")</f>
        <v/>
      </c>
      <c r="BB25" s="87" t="str">
        <f>IF(AA25=1,'#3b Salarisschalen referentie-c'!$W$99,"")</f>
        <v/>
      </c>
      <c r="BC25" s="87" t="str">
        <f>IF(AB25=1,'#3b Salarisschalen referentie-c'!$W$99,"")</f>
        <v/>
      </c>
      <c r="BD25" s="87" t="str">
        <f>IF(AC25=1,'#3b Salarisschalen referentie-c'!$W$99,"")</f>
        <v/>
      </c>
      <c r="BE25" s="70"/>
      <c r="BF25" s="87" t="str">
        <f>IF(D25=1,'#3b Salarisschalen referentie-c'!$W$100,"")</f>
        <v/>
      </c>
      <c r="BG25" s="87" t="str">
        <f>IF(E25=1,'#3b Salarisschalen referentie-c'!$W$100,"")</f>
        <v/>
      </c>
      <c r="BH25" s="87" t="str">
        <f>IF(F25=1,'#3b Salarisschalen referentie-c'!$W$100,"")</f>
        <v/>
      </c>
      <c r="BI25" s="87" t="str">
        <f>IF(G25=1,'#3b Salarisschalen referentie-c'!$W$100,"")</f>
        <v/>
      </c>
      <c r="BJ25" s="87" t="str">
        <f>IF(H25=1,'#3b Salarisschalen referentie-c'!$W$100,"")</f>
        <v/>
      </c>
      <c r="BK25" s="87" t="str">
        <f>IF(I25=1,'#3b Salarisschalen referentie-c'!$W$100,"")</f>
        <v/>
      </c>
      <c r="BL25" s="87" t="str">
        <f>IF(J25=1,'#3b Salarisschalen referentie-c'!$W$100,"")</f>
        <v/>
      </c>
      <c r="BM25" s="87" t="str">
        <f>IF(K25=1,'#3b Salarisschalen referentie-c'!$W$100,"")</f>
        <v/>
      </c>
      <c r="BN25" s="87" t="str">
        <f>IF(L25=1,'#3b Salarisschalen referentie-c'!$W$100,"")</f>
        <v/>
      </c>
      <c r="BO25" s="87" t="str">
        <f>IF(M25=1,'#3b Salarisschalen referentie-c'!$W$100,"")</f>
        <v/>
      </c>
      <c r="BP25" s="88">
        <f>IF(N25=1,'#3b Salarisschalen referentie-c'!$W$100,"")</f>
        <v>19.139492753623188</v>
      </c>
      <c r="BQ25" s="87" t="str">
        <f>IF(O25=1,'#3b Salarisschalen referentie-c'!$W$100,"")</f>
        <v/>
      </c>
      <c r="BR25" s="87" t="str">
        <f>IF(P25=1,'#3b Salarisschalen referentie-c'!$W$100,"")</f>
        <v/>
      </c>
      <c r="BS25" s="87" t="str">
        <f>IF(Q25=1,'#3b Salarisschalen referentie-c'!$W$100,"")</f>
        <v/>
      </c>
      <c r="BT25" s="88">
        <f>IF(R25=1,'#3b Salarisschalen referentie-c'!$W$100,"")</f>
        <v>19.139492753623188</v>
      </c>
      <c r="BU25" s="87" t="str">
        <f>IF(S25=1,'#3b Salarisschalen referentie-c'!$W$100,"")</f>
        <v/>
      </c>
      <c r="BV25" s="87" t="str">
        <f>IF(T25=1,'#3b Salarisschalen referentie-c'!$W$100,"")</f>
        <v/>
      </c>
      <c r="BW25" s="87" t="str">
        <f>IF(U25=1,'#3b Salarisschalen referentie-c'!$W$100,"")</f>
        <v/>
      </c>
      <c r="BX25" s="88">
        <f>IF(V25=1,'#3b Salarisschalen referentie-c'!$W$100,"")</f>
        <v>19.139492753623188</v>
      </c>
      <c r="BY25" s="87" t="str">
        <f>IF(W25=1,'#3b Salarisschalen referentie-c'!$W$100,"")</f>
        <v/>
      </c>
      <c r="BZ25" s="87" t="str">
        <f>IF(X25=1,'#3b Salarisschalen referentie-c'!$W$100,"")</f>
        <v/>
      </c>
      <c r="CA25" s="87" t="str">
        <f>IF(Y25=1,'#3b Salarisschalen referentie-c'!$W$100,"")</f>
        <v/>
      </c>
      <c r="CB25" s="87" t="str">
        <f>IF(Z25=1,'#3b Salarisschalen referentie-c'!$W$100,"")</f>
        <v/>
      </c>
      <c r="CC25" s="87" t="str">
        <f>IF(AA25=1,'#3b Salarisschalen referentie-c'!$W$100,"")</f>
        <v/>
      </c>
      <c r="CD25" s="87" t="str">
        <f>IF(AB25=1,'#3b Salarisschalen referentie-c'!$W$100,"")</f>
        <v/>
      </c>
      <c r="CE25" s="87" t="str">
        <f>IF(AC25=1,'#3b Salarisschalen referentie-c'!$W$100,"")</f>
        <v/>
      </c>
      <c r="CF25" s="70"/>
      <c r="CG25" s="87" t="str">
        <f>IF(D25=1,'#3b Salarisschalen referentie-c'!$W$101,"")</f>
        <v/>
      </c>
      <c r="CH25" s="87" t="str">
        <f>IF(E25=1,'#3b Salarisschalen referentie-c'!$W$101,"")</f>
        <v/>
      </c>
      <c r="CI25" s="87" t="str">
        <f>IF(F25=1,'#3b Salarisschalen referentie-c'!$W$101,"")</f>
        <v/>
      </c>
      <c r="CJ25" s="87" t="str">
        <f>IF(G25=1,'#3b Salarisschalen referentie-c'!$W$101,"")</f>
        <v/>
      </c>
      <c r="CK25" s="87" t="str">
        <f>IF(H25=1,'#3b Salarisschalen referentie-c'!$W$101,"")</f>
        <v/>
      </c>
      <c r="CL25" s="87" t="str">
        <f>IF(I25=1,'#3b Salarisschalen referentie-c'!$W$101,"")</f>
        <v/>
      </c>
      <c r="CM25" s="87" t="str">
        <f>IF(J25=1,'#3b Salarisschalen referentie-c'!$W$101,"")</f>
        <v/>
      </c>
      <c r="CN25" s="87" t="str">
        <f>IF(K25=1,'#3b Salarisschalen referentie-c'!$W$101,"")</f>
        <v/>
      </c>
      <c r="CO25" s="87" t="str">
        <f>IF(L25=1,'#3b Salarisschalen referentie-c'!$W$101,"")</f>
        <v/>
      </c>
      <c r="CP25" s="87" t="str">
        <f>IF(M25=1,'#3b Salarisschalen referentie-c'!$W$101,"")</f>
        <v/>
      </c>
      <c r="CQ25" s="88">
        <f>IF(N25=1,'#3b Salarisschalen referentie-c'!$W$101,"")</f>
        <v>21.565217391304344</v>
      </c>
      <c r="CR25" s="87" t="str">
        <f>IF(O25=1,'#3b Salarisschalen referentie-c'!$W$101,"")</f>
        <v/>
      </c>
      <c r="CS25" s="87" t="str">
        <f>IF(P25=1,'#3b Salarisschalen referentie-c'!$W$101,"")</f>
        <v/>
      </c>
      <c r="CT25" s="87" t="str">
        <f>IF(Q25=1,'#3b Salarisschalen referentie-c'!$W$101,"")</f>
        <v/>
      </c>
      <c r="CU25" s="88">
        <f>IF(R25=1,'#3b Salarisschalen referentie-c'!$W$101,"")</f>
        <v>21.565217391304344</v>
      </c>
      <c r="CV25" s="87" t="str">
        <f>IF(S25=1,'#3b Salarisschalen referentie-c'!$W$101,"")</f>
        <v/>
      </c>
      <c r="CW25" s="87" t="str">
        <f>IF(T25=1,'#3b Salarisschalen referentie-c'!$W$101,"")</f>
        <v/>
      </c>
      <c r="CX25" s="87" t="str">
        <f>IF(U25=1,'#3b Salarisschalen referentie-c'!$W$101,"")</f>
        <v/>
      </c>
      <c r="CY25" s="88">
        <f>IF(V25=1,'#3b Salarisschalen referentie-c'!$W$101,"")</f>
        <v>21.565217391304344</v>
      </c>
      <c r="CZ25" s="87" t="str">
        <f>IF(W25=1,'#3b Salarisschalen referentie-c'!$W$101,"")</f>
        <v/>
      </c>
      <c r="DA25" s="87" t="str">
        <f>IF(X25=1,'#3b Salarisschalen referentie-c'!$W$101,"")</f>
        <v/>
      </c>
      <c r="DB25" s="87" t="str">
        <f>IF(Y25=1,'#3b Salarisschalen referentie-c'!$W$101,"")</f>
        <v/>
      </c>
      <c r="DC25" s="87" t="str">
        <f>IF(Z25=1,'#3b Salarisschalen referentie-c'!$W$101,"")</f>
        <v/>
      </c>
      <c r="DD25" s="87" t="str">
        <f>IF(AA25=1,'#3b Salarisschalen referentie-c'!$W$101,"")</f>
        <v/>
      </c>
      <c r="DE25" s="87" t="str">
        <f>IF(AB25=1,'#3b Salarisschalen referentie-c'!$W$101,"")</f>
        <v/>
      </c>
      <c r="DF25" s="87" t="str">
        <f>IF(AC25=1,'#3b Salarisschalen referentie-c'!$W$101,"")</f>
        <v/>
      </c>
    </row>
    <row r="26" spans="1:110" ht="13.2" x14ac:dyDescent="0.25">
      <c r="A26" s="41"/>
      <c r="B26" s="41" t="s">
        <v>128</v>
      </c>
      <c r="C26" s="17">
        <v>8</v>
      </c>
      <c r="AC26" s="17">
        <v>1</v>
      </c>
      <c r="AD26" s="70"/>
      <c r="AE26" s="82" t="str">
        <f>IF(D26=1,'#3b Salarisschalen referentie-c'!$Z$99,"")</f>
        <v/>
      </c>
      <c r="AF26" s="82" t="str">
        <f>IF(E26=1,'#3b Salarisschalen referentie-c'!$Z$99,"")</f>
        <v/>
      </c>
      <c r="AG26" s="82" t="str">
        <f>IF(F26=1,'#3b Salarisschalen referentie-c'!$Z$99,"")</f>
        <v/>
      </c>
      <c r="AH26" s="82" t="str">
        <f>IF(G26=1,'#3b Salarisschalen referentie-c'!$Z$99,"")</f>
        <v/>
      </c>
      <c r="AI26" s="82" t="str">
        <f>IF(H26=1,'#3b Salarisschalen referentie-c'!$Z$99,"")</f>
        <v/>
      </c>
      <c r="AJ26" s="82" t="str">
        <f>IF(I26=1,'#3b Salarisschalen referentie-c'!$Z$99,"")</f>
        <v/>
      </c>
      <c r="AK26" s="82" t="str">
        <f>IF(J26=1,'#3b Salarisschalen referentie-c'!$Z$99,"")</f>
        <v/>
      </c>
      <c r="AL26" s="82" t="str">
        <f>IF(K26=1,'#3b Salarisschalen referentie-c'!$Z$99,"")</f>
        <v/>
      </c>
      <c r="AM26" s="82" t="str">
        <f>IF(L26=1,'#3b Salarisschalen referentie-c'!$Z$99,"")</f>
        <v/>
      </c>
      <c r="AN26" s="82" t="str">
        <f>IF(M26=1,'#3b Salarisschalen referentie-c'!$Z$99,"")</f>
        <v/>
      </c>
      <c r="AO26" s="82" t="str">
        <f>IF(N26=1,'#3b Salarisschalen referentie-c'!$Z$99,"")</f>
        <v/>
      </c>
      <c r="AP26" s="82" t="str">
        <f>IF(O26=1,'#3b Salarisschalen referentie-c'!$Z$99,"")</f>
        <v/>
      </c>
      <c r="AQ26" s="82" t="str">
        <f>IF(P26=1,'#3b Salarisschalen referentie-c'!$Z$99,"")</f>
        <v/>
      </c>
      <c r="AR26" s="82" t="str">
        <f>IF(Q26=1,'#3b Salarisschalen referentie-c'!$Z$99,"")</f>
        <v/>
      </c>
      <c r="AS26" s="82" t="str">
        <f>IF(R26=1,'#3b Salarisschalen referentie-c'!$Z$99,"")</f>
        <v/>
      </c>
      <c r="AT26" s="82" t="str">
        <f>IF(S26=1,'#3b Salarisschalen referentie-c'!$Z$99,"")</f>
        <v/>
      </c>
      <c r="AU26" s="82" t="str">
        <f>IF(T26=1,'#3b Salarisschalen referentie-c'!$Z$99,"")</f>
        <v/>
      </c>
      <c r="AV26" s="82" t="str">
        <f>IF(U26=1,'#3b Salarisschalen referentie-c'!$Z$99,"")</f>
        <v/>
      </c>
      <c r="AW26" s="82" t="str">
        <f>IF(V26=1,'#3b Salarisschalen referentie-c'!$Z$99,"")</f>
        <v/>
      </c>
      <c r="AX26" s="82" t="str">
        <f>IF(W26=1,'#3b Salarisschalen referentie-c'!$Z$99,"")</f>
        <v/>
      </c>
      <c r="AY26" s="82" t="str">
        <f>IF(X26=1,'#3b Salarisschalen referentie-c'!$Z$99,"")</f>
        <v/>
      </c>
      <c r="AZ26" s="82" t="str">
        <f>IF(Y26=1,'#3b Salarisschalen referentie-c'!$Z$99,"")</f>
        <v/>
      </c>
      <c r="BA26" s="82" t="str">
        <f>IF(Z26=1,'#3b Salarisschalen referentie-c'!$Z$99,"")</f>
        <v/>
      </c>
      <c r="BB26" s="82" t="str">
        <f>IF(AA26=1,'#3b Salarisschalen referentie-c'!$Z$99,"")</f>
        <v/>
      </c>
      <c r="BC26" s="82" t="str">
        <f>IF(AB26=1,'#3b Salarisschalen referentie-c'!$Z$99,"")</f>
        <v/>
      </c>
      <c r="BD26" s="83">
        <f>IF(AC26=1,'#3b Salarisschalen referentie-c'!$Z$99,"")</f>
        <v>25.378623188405797</v>
      </c>
      <c r="BE26" s="70"/>
      <c r="BF26" s="82" t="str">
        <f>IF(D26=1,'#3b Salarisschalen referentie-c'!$Z$100,"")</f>
        <v/>
      </c>
      <c r="BG26" s="82" t="str">
        <f>IF(E26=1,'#3b Salarisschalen referentie-c'!$Z$100,"")</f>
        <v/>
      </c>
      <c r="BH26" s="82" t="str">
        <f>IF(F26=1,'#3b Salarisschalen referentie-c'!$Z$100,"")</f>
        <v/>
      </c>
      <c r="BI26" s="82" t="str">
        <f>IF(G26=1,'#3b Salarisschalen referentie-c'!$Z$100,"")</f>
        <v/>
      </c>
      <c r="BJ26" s="82" t="str">
        <f>IF(H26=1,'#3b Salarisschalen referentie-c'!$Z$100,"")</f>
        <v/>
      </c>
      <c r="BK26" s="82" t="str">
        <f>IF(I26=1,'#3b Salarisschalen referentie-c'!$Z$100,"")</f>
        <v/>
      </c>
      <c r="BL26" s="82" t="str">
        <f>IF(J26=1,'#3b Salarisschalen referentie-c'!$Z$100,"")</f>
        <v/>
      </c>
      <c r="BM26" s="82" t="str">
        <f>IF(K26=1,'#3b Salarisschalen referentie-c'!$Z$100,"")</f>
        <v/>
      </c>
      <c r="BN26" s="82" t="str">
        <f>IF(L26=1,'#3b Salarisschalen referentie-c'!$Z$100,"")</f>
        <v/>
      </c>
      <c r="BO26" s="82" t="str">
        <f>IF(M26=1,'#3b Salarisschalen referentie-c'!$Z$100,"")</f>
        <v/>
      </c>
      <c r="BP26" s="82" t="str">
        <f>IF(N26=1,'#3b Salarisschalen referentie-c'!$Z$100,"")</f>
        <v/>
      </c>
      <c r="BQ26" s="82" t="str">
        <f>IF(O26=1,'#3b Salarisschalen referentie-c'!$Z$100,"")</f>
        <v/>
      </c>
      <c r="BR26" s="82" t="str">
        <f>IF(P26=1,'#3b Salarisschalen referentie-c'!$Z$100,"")</f>
        <v/>
      </c>
      <c r="BS26" s="82" t="str">
        <f>IF(Q26=1,'#3b Salarisschalen referentie-c'!$Z$100,"")</f>
        <v/>
      </c>
      <c r="BT26" s="82" t="str">
        <f>IF(R26=1,'#3b Salarisschalen referentie-c'!$Z$100,"")</f>
        <v/>
      </c>
      <c r="BU26" s="82" t="str">
        <f>IF(S26=1,'#3b Salarisschalen referentie-c'!$Z$100,"")</f>
        <v/>
      </c>
      <c r="BV26" s="82" t="str">
        <f>IF(T26=1,'#3b Salarisschalen referentie-c'!$Z$100,"")</f>
        <v/>
      </c>
      <c r="BW26" s="82" t="str">
        <f>IF(U26=1,'#3b Salarisschalen referentie-c'!$Z$100,"")</f>
        <v/>
      </c>
      <c r="BX26" s="82" t="str">
        <f>IF(V26=1,'#3b Salarisschalen referentie-c'!$Z$100,"")</f>
        <v/>
      </c>
      <c r="BY26" s="82" t="str">
        <f>IF(W26=1,'#3b Salarisschalen referentie-c'!$Z$100,"")</f>
        <v/>
      </c>
      <c r="BZ26" s="82" t="str">
        <f>IF(X26=1,'#3b Salarisschalen referentie-c'!$Z$100,"")</f>
        <v/>
      </c>
      <c r="CA26" s="82" t="str">
        <f>IF(Y26=1,'#3b Salarisschalen referentie-c'!$Z$100,"")</f>
        <v/>
      </c>
      <c r="CB26" s="82" t="str">
        <f>IF(Z26=1,'#3b Salarisschalen referentie-c'!$Z$100,"")</f>
        <v/>
      </c>
      <c r="CC26" s="82" t="str">
        <f>IF(AA26=1,'#3b Salarisschalen referentie-c'!$Z$100,"")</f>
        <v/>
      </c>
      <c r="CD26" s="82" t="str">
        <f>IF(AB26=1,'#3b Salarisschalen referentie-c'!$Z$100,"")</f>
        <v/>
      </c>
      <c r="CE26" s="83">
        <f>IF(AC26=1,'#3b Salarisschalen referentie-c'!$Z$100,"")</f>
        <v>29.690217391304348</v>
      </c>
      <c r="CF26" s="70"/>
      <c r="CG26" s="82" t="str">
        <f>IF(D26=1,'#3b Salarisschalen referentie-c'!$Z$101,"")</f>
        <v/>
      </c>
      <c r="CH26" s="82" t="str">
        <f>IF(E26=1,'#3b Salarisschalen referentie-c'!$Z$101,"")</f>
        <v/>
      </c>
      <c r="CI26" s="82" t="str">
        <f>IF(F26=1,'#3b Salarisschalen referentie-c'!$Z$101,"")</f>
        <v/>
      </c>
      <c r="CJ26" s="82" t="str">
        <f>IF(G26=1,'#3b Salarisschalen referentie-c'!$Z$101,"")</f>
        <v/>
      </c>
      <c r="CK26" s="82" t="str">
        <f>IF(H26=1,'#3b Salarisschalen referentie-c'!$Z$101,"")</f>
        <v/>
      </c>
      <c r="CL26" s="82" t="str">
        <f>IF(I26=1,'#3b Salarisschalen referentie-c'!$Z$101,"")</f>
        <v/>
      </c>
      <c r="CM26" s="82" t="str">
        <f>IF(J26=1,'#3b Salarisschalen referentie-c'!$Z$101,"")</f>
        <v/>
      </c>
      <c r="CN26" s="82" t="str">
        <f>IF(K26=1,'#3b Salarisschalen referentie-c'!$Z$101,"")</f>
        <v/>
      </c>
      <c r="CO26" s="82" t="str">
        <f>IF(L26=1,'#3b Salarisschalen referentie-c'!$Z$101,"")</f>
        <v/>
      </c>
      <c r="CP26" s="82" t="str">
        <f>IF(M26=1,'#3b Salarisschalen referentie-c'!$Z$101,"")</f>
        <v/>
      </c>
      <c r="CQ26" s="82" t="str">
        <f>IF(N26=1,'#3b Salarisschalen referentie-c'!$Z$101,"")</f>
        <v/>
      </c>
      <c r="CR26" s="82" t="str">
        <f>IF(O26=1,'#3b Salarisschalen referentie-c'!$Z$101,"")</f>
        <v/>
      </c>
      <c r="CS26" s="82" t="str">
        <f>IF(P26=1,'#3b Salarisschalen referentie-c'!$Z$101,"")</f>
        <v/>
      </c>
      <c r="CT26" s="82" t="str">
        <f>IF(Q26=1,'#3b Salarisschalen referentie-c'!$Z$101,"")</f>
        <v/>
      </c>
      <c r="CU26" s="82" t="str">
        <f>IF(R26=1,'#3b Salarisschalen referentie-c'!$Z$101,"")</f>
        <v/>
      </c>
      <c r="CV26" s="82" t="str">
        <f>IF(S26=1,'#3b Salarisschalen referentie-c'!$Z$101,"")</f>
        <v/>
      </c>
      <c r="CW26" s="82" t="str">
        <f>IF(T26=1,'#3b Salarisschalen referentie-c'!$Z$101,"")</f>
        <v/>
      </c>
      <c r="CX26" s="82" t="str">
        <f>IF(U26=1,'#3b Salarisschalen referentie-c'!$Z$101,"")</f>
        <v/>
      </c>
      <c r="CY26" s="82" t="str">
        <f>IF(V26=1,'#3b Salarisschalen referentie-c'!$Z$101,"")</f>
        <v/>
      </c>
      <c r="CZ26" s="82" t="str">
        <f>IF(W26=1,'#3b Salarisschalen referentie-c'!$Z$101,"")</f>
        <v/>
      </c>
      <c r="DA26" s="82" t="str">
        <f>IF(X26=1,'#3b Salarisschalen referentie-c'!$Z$101,"")</f>
        <v/>
      </c>
      <c r="DB26" s="82" t="str">
        <f>IF(Y26=1,'#3b Salarisschalen referentie-c'!$Z$101,"")</f>
        <v/>
      </c>
      <c r="DC26" s="82" t="str">
        <f>IF(Z26=1,'#3b Salarisschalen referentie-c'!$Z$101,"")</f>
        <v/>
      </c>
      <c r="DD26" s="82" t="str">
        <f>IF(AA26=1,'#3b Salarisschalen referentie-c'!$Z$101,"")</f>
        <v/>
      </c>
      <c r="DE26" s="82" t="str">
        <f>IF(AB26=1,'#3b Salarisschalen referentie-c'!$Z$101,"")</f>
        <v/>
      </c>
      <c r="DF26" s="83">
        <f>IF(AC26=1,'#3b Salarisschalen referentie-c'!$Z$101,"")</f>
        <v>33.463768115942031</v>
      </c>
    </row>
    <row r="27" spans="1:110" ht="13.2" x14ac:dyDescent="0.25">
      <c r="A27" s="76"/>
      <c r="B27" s="76" t="s">
        <v>129</v>
      </c>
      <c r="C27" s="77">
        <v>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>
        <v>1</v>
      </c>
      <c r="AC27" s="77"/>
      <c r="AD27" s="78"/>
      <c r="AE27" s="89" t="str">
        <f>IF(D27=1,'#3b Salarisschalen referentie-c'!$Y$99,"")</f>
        <v/>
      </c>
      <c r="AF27" s="89" t="str">
        <f>IF(E27=1,'#3b Salarisschalen referentie-c'!$Y$99,"")</f>
        <v/>
      </c>
      <c r="AG27" s="89" t="str">
        <f>IF(F27=1,'#3b Salarisschalen referentie-c'!$Y$99,"")</f>
        <v/>
      </c>
      <c r="AH27" s="89" t="str">
        <f>IF(G27=1,'#3b Salarisschalen referentie-c'!$Y$99,"")</f>
        <v/>
      </c>
      <c r="AI27" s="89" t="str">
        <f>IF(H27=1,'#3b Salarisschalen referentie-c'!$Y$99,"")</f>
        <v/>
      </c>
      <c r="AJ27" s="89" t="str">
        <f>IF(I27=1,'#3b Salarisschalen referentie-c'!$Y$99,"")</f>
        <v/>
      </c>
      <c r="AK27" s="89" t="str">
        <f>IF(J27=1,'#3b Salarisschalen referentie-c'!$Y$99,"")</f>
        <v/>
      </c>
      <c r="AL27" s="89" t="str">
        <f>IF(K27=1,'#3b Salarisschalen referentie-c'!$Y$99,"")</f>
        <v/>
      </c>
      <c r="AM27" s="89" t="str">
        <f>IF(L27=1,'#3b Salarisschalen referentie-c'!$Y$99,"")</f>
        <v/>
      </c>
      <c r="AN27" s="89" t="str">
        <f>IF(M27=1,'#3b Salarisschalen referentie-c'!$Y$99,"")</f>
        <v/>
      </c>
      <c r="AO27" s="89" t="str">
        <f>IF(N27=1,'#3b Salarisschalen referentie-c'!$Y$99,"")</f>
        <v/>
      </c>
      <c r="AP27" s="89" t="str">
        <f>IF(O27=1,'#3b Salarisschalen referentie-c'!$Y$99,"")</f>
        <v/>
      </c>
      <c r="AQ27" s="89" t="str">
        <f>IF(P27=1,'#3b Salarisschalen referentie-c'!$Y$99,"")</f>
        <v/>
      </c>
      <c r="AR27" s="89" t="str">
        <f>IF(Q27=1,'#3b Salarisschalen referentie-c'!$Y$99,"")</f>
        <v/>
      </c>
      <c r="AS27" s="89" t="str">
        <f>IF(R27=1,'#3b Salarisschalen referentie-c'!$Y$99,"")</f>
        <v/>
      </c>
      <c r="AT27" s="89" t="str">
        <f>IF(S27=1,'#3b Salarisschalen referentie-c'!$Y$99,"")</f>
        <v/>
      </c>
      <c r="AU27" s="89" t="str">
        <f>IF(T27=1,'#3b Salarisschalen referentie-c'!$Y$99,"")</f>
        <v/>
      </c>
      <c r="AV27" s="89" t="str">
        <f>IF(U27=1,'#3b Salarisschalen referentie-c'!$Y$99,"")</f>
        <v/>
      </c>
      <c r="AW27" s="89" t="str">
        <f>IF(V27=1,'#3b Salarisschalen referentie-c'!$Y$99,"")</f>
        <v/>
      </c>
      <c r="AX27" s="89" t="str">
        <f>IF(W27=1,'#3b Salarisschalen referentie-c'!$Y$99,"")</f>
        <v/>
      </c>
      <c r="AY27" s="89" t="str">
        <f>IF(X27=1,'#3b Salarisschalen referentie-c'!$Y$99,"")</f>
        <v/>
      </c>
      <c r="AZ27" s="89" t="str">
        <f>IF(Y27=1,'#3b Salarisschalen referentie-c'!$Y$99,"")</f>
        <v/>
      </c>
      <c r="BA27" s="89" t="str">
        <f>IF(Z27=1,'#3b Salarisschalen referentie-c'!$Y$99,"")</f>
        <v/>
      </c>
      <c r="BB27" s="89" t="str">
        <f>IF(AA27=1,'#3b Salarisschalen referentie-c'!$Y$99,"")</f>
        <v/>
      </c>
      <c r="BC27" s="90">
        <f>IF(AB27=1,'#3b Salarisschalen referentie-c'!$Y$99,"")</f>
        <v>22.336956521739125</v>
      </c>
      <c r="BD27" s="89" t="str">
        <f>IF(AC27=1,'#3b Salarisschalen referentie-c'!$Y$99,"")</f>
        <v/>
      </c>
      <c r="BE27" s="78"/>
      <c r="BF27" s="89" t="str">
        <f>IF(D27=1,'#3b Salarisschalen referentie-c'!$Y$100,"")</f>
        <v/>
      </c>
      <c r="BG27" s="89" t="str">
        <f>IF(E27=1,'#3b Salarisschalen referentie-c'!$Y$100,"")</f>
        <v/>
      </c>
      <c r="BH27" s="89" t="str">
        <f>IF(F27=1,'#3b Salarisschalen referentie-c'!$Y$100,"")</f>
        <v/>
      </c>
      <c r="BI27" s="89" t="str">
        <f>IF(G27=1,'#3b Salarisschalen referentie-c'!$Y$100,"")</f>
        <v/>
      </c>
      <c r="BJ27" s="89" t="str">
        <f>IF(H27=1,'#3b Salarisschalen referentie-c'!$Y$100,"")</f>
        <v/>
      </c>
      <c r="BK27" s="89" t="str">
        <f>IF(I27=1,'#3b Salarisschalen referentie-c'!$Y$100,"")</f>
        <v/>
      </c>
      <c r="BL27" s="89" t="str">
        <f>IF(J27=1,'#3b Salarisschalen referentie-c'!$Y$100,"")</f>
        <v/>
      </c>
      <c r="BM27" s="89" t="str">
        <f>IF(K27=1,'#3b Salarisschalen referentie-c'!$Y$100,"")</f>
        <v/>
      </c>
      <c r="BN27" s="89" t="str">
        <f>IF(L27=1,'#3b Salarisschalen referentie-c'!$Y$100,"")</f>
        <v/>
      </c>
      <c r="BO27" s="89" t="str">
        <f>IF(M27=1,'#3b Salarisschalen referentie-c'!$Y$100,"")</f>
        <v/>
      </c>
      <c r="BP27" s="89" t="str">
        <f>IF(N27=1,'#3b Salarisschalen referentie-c'!$Y$100,"")</f>
        <v/>
      </c>
      <c r="BQ27" s="89" t="str">
        <f>IF(O27=1,'#3b Salarisschalen referentie-c'!$Y$100,"")</f>
        <v/>
      </c>
      <c r="BR27" s="89" t="str">
        <f>IF(P27=1,'#3b Salarisschalen referentie-c'!$Y$100,"")</f>
        <v/>
      </c>
      <c r="BS27" s="89" t="str">
        <f>IF(Q27=1,'#3b Salarisschalen referentie-c'!$Y$100,"")</f>
        <v/>
      </c>
      <c r="BT27" s="89" t="str">
        <f>IF(R27=1,'#3b Salarisschalen referentie-c'!$Y$100,"")</f>
        <v/>
      </c>
      <c r="BU27" s="89" t="str">
        <f>IF(S27=1,'#3b Salarisschalen referentie-c'!$Y$100,"")</f>
        <v/>
      </c>
      <c r="BV27" s="89" t="str">
        <f>IF(T27=1,'#3b Salarisschalen referentie-c'!$Y$100,"")</f>
        <v/>
      </c>
      <c r="BW27" s="89" t="str">
        <f>IF(U27=1,'#3b Salarisschalen referentie-c'!$Y$100,"")</f>
        <v/>
      </c>
      <c r="BX27" s="89" t="str">
        <f>IF(V27=1,'#3b Salarisschalen referentie-c'!$Y$100,"")</f>
        <v/>
      </c>
      <c r="BY27" s="89" t="str">
        <f>IF(W27=1,'#3b Salarisschalen referentie-c'!$Y$100,"")</f>
        <v/>
      </c>
      <c r="BZ27" s="89" t="str">
        <f>IF(X27=1,'#3b Salarisschalen referentie-c'!$Y$100,"")</f>
        <v/>
      </c>
      <c r="CA27" s="89" t="str">
        <f>IF(Y27=1,'#3b Salarisschalen referentie-c'!$Y$100,"")</f>
        <v/>
      </c>
      <c r="CB27" s="89" t="str">
        <f>IF(Z27=1,'#3b Salarisschalen referentie-c'!$Y$100,"")</f>
        <v/>
      </c>
      <c r="CC27" s="89" t="str">
        <f>IF(AA27=1,'#3b Salarisschalen referentie-c'!$Y$100,"")</f>
        <v/>
      </c>
      <c r="CD27" s="90">
        <f>IF(AB27=1,'#3b Salarisschalen referentie-c'!$Y$100,"")</f>
        <v>25.842391304347824</v>
      </c>
      <c r="CE27" s="89" t="str">
        <f>IF(AC27=1,'#3b Salarisschalen referentie-c'!$Y$100,"")</f>
        <v/>
      </c>
      <c r="CF27" s="78"/>
      <c r="CG27" s="89" t="str">
        <f>IF(D27=1,'#3b Salarisschalen referentie-c'!$Y$101,"")</f>
        <v/>
      </c>
      <c r="CH27" s="89" t="str">
        <f>IF(E27=1,'#3b Salarisschalen referentie-c'!$Y$101,"")</f>
        <v/>
      </c>
      <c r="CI27" s="89" t="str">
        <f>IF(F27=1,'#3b Salarisschalen referentie-c'!$Y$101,"")</f>
        <v/>
      </c>
      <c r="CJ27" s="89" t="str">
        <f>IF(G27=1,'#3b Salarisschalen referentie-c'!$Y$101,"")</f>
        <v/>
      </c>
      <c r="CK27" s="89" t="str">
        <f>IF(H27=1,'#3b Salarisschalen referentie-c'!$Y$101,"")</f>
        <v/>
      </c>
      <c r="CL27" s="89" t="str">
        <f>IF(I27=1,'#3b Salarisschalen referentie-c'!$Y$101,"")</f>
        <v/>
      </c>
      <c r="CM27" s="89" t="str">
        <f>IF(J27=1,'#3b Salarisschalen referentie-c'!$Y$101,"")</f>
        <v/>
      </c>
      <c r="CN27" s="89" t="str">
        <f>IF(K27=1,'#3b Salarisschalen referentie-c'!$Y$101,"")</f>
        <v/>
      </c>
      <c r="CO27" s="89" t="str">
        <f>IF(L27=1,'#3b Salarisschalen referentie-c'!$Y$101,"")</f>
        <v/>
      </c>
      <c r="CP27" s="89" t="str">
        <f>IF(M27=1,'#3b Salarisschalen referentie-c'!$Y$101,"")</f>
        <v/>
      </c>
      <c r="CQ27" s="89" t="str">
        <f>IF(N27=1,'#3b Salarisschalen referentie-c'!$Y$101,"")</f>
        <v/>
      </c>
      <c r="CR27" s="89" t="str">
        <f>IF(O27=1,'#3b Salarisschalen referentie-c'!$Y$101,"")</f>
        <v/>
      </c>
      <c r="CS27" s="89" t="str">
        <f>IF(P27=1,'#3b Salarisschalen referentie-c'!$Y$101,"")</f>
        <v/>
      </c>
      <c r="CT27" s="89" t="str">
        <f>IF(Q27=1,'#3b Salarisschalen referentie-c'!$Y$101,"")</f>
        <v/>
      </c>
      <c r="CU27" s="89" t="str">
        <f>IF(R27=1,'#3b Salarisschalen referentie-c'!$Y$101,"")</f>
        <v/>
      </c>
      <c r="CV27" s="89" t="str">
        <f>IF(S27=1,'#3b Salarisschalen referentie-c'!$Y$101,"")</f>
        <v/>
      </c>
      <c r="CW27" s="89" t="str">
        <f>IF(T27=1,'#3b Salarisschalen referentie-c'!$Y$101,"")</f>
        <v/>
      </c>
      <c r="CX27" s="89" t="str">
        <f>IF(U27=1,'#3b Salarisschalen referentie-c'!$Y$101,"")</f>
        <v/>
      </c>
      <c r="CY27" s="89" t="str">
        <f>IF(V27=1,'#3b Salarisschalen referentie-c'!$Y$101,"")</f>
        <v/>
      </c>
      <c r="CZ27" s="89" t="str">
        <f>IF(W27=1,'#3b Salarisschalen referentie-c'!$Y$101,"")</f>
        <v/>
      </c>
      <c r="DA27" s="89" t="str">
        <f>IF(X27=1,'#3b Salarisschalen referentie-c'!$Y$101,"")</f>
        <v/>
      </c>
      <c r="DB27" s="89" t="str">
        <f>IF(Y27=1,'#3b Salarisschalen referentie-c'!$Y$101,"")</f>
        <v/>
      </c>
      <c r="DC27" s="89" t="str">
        <f>IF(Z27=1,'#3b Salarisschalen referentie-c'!$Y$101,"")</f>
        <v/>
      </c>
      <c r="DD27" s="89" t="str">
        <f>IF(AA27=1,'#3b Salarisschalen referentie-c'!$Y$101,"")</f>
        <v/>
      </c>
      <c r="DE27" s="90">
        <f>IF(AB27=1,'#3b Salarisschalen referentie-c'!$Y$101,"")</f>
        <v>28.905797101449277</v>
      </c>
      <c r="DF27" s="89" t="str">
        <f>IF(AC27=1,'#3b Salarisschalen referentie-c'!$Y$101,"")</f>
        <v/>
      </c>
    </row>
    <row r="28" spans="1:110" ht="66" x14ac:dyDescent="0.25">
      <c r="A28" s="76" t="s">
        <v>60</v>
      </c>
      <c r="B28" s="76" t="s">
        <v>130</v>
      </c>
      <c r="C28" s="77">
        <v>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>
        <v>1</v>
      </c>
      <c r="Q28" s="77">
        <v>1</v>
      </c>
      <c r="R28" s="77"/>
      <c r="S28" s="77"/>
      <c r="T28" s="77"/>
      <c r="U28" s="77"/>
      <c r="V28" s="77">
        <v>1</v>
      </c>
      <c r="W28" s="77">
        <v>1</v>
      </c>
      <c r="X28" s="77"/>
      <c r="Y28" s="77"/>
      <c r="Z28" s="77"/>
      <c r="AA28" s="77"/>
      <c r="AB28" s="77"/>
      <c r="AC28" s="77"/>
      <c r="AD28" s="78"/>
      <c r="AE28" s="84" t="str">
        <f>IF(D28=1,'#3b Salarisschalen referentie-c'!$X$123,"")</f>
        <v/>
      </c>
      <c r="AF28" s="84" t="str">
        <f>IF(E28=1,'#3b Salarisschalen referentie-c'!$X$123,"")</f>
        <v/>
      </c>
      <c r="AG28" s="84" t="str">
        <f>IF(F28=1,'#3b Salarisschalen referentie-c'!$X$123,"")</f>
        <v/>
      </c>
      <c r="AH28" s="84" t="str">
        <f>IF(G28=1,'#3b Salarisschalen referentie-c'!$X$123,"")</f>
        <v/>
      </c>
      <c r="AI28" s="84" t="str">
        <f>IF(H28=1,'#3b Salarisschalen referentie-c'!$X$123,"")</f>
        <v/>
      </c>
      <c r="AJ28" s="84" t="str">
        <f>IF(I28=1,'#3b Salarisschalen referentie-c'!$X$123,"")</f>
        <v/>
      </c>
      <c r="AK28" s="84" t="str">
        <f>IF(J28=1,'#3b Salarisschalen referentie-c'!$X$123,"")</f>
        <v/>
      </c>
      <c r="AL28" s="84" t="str">
        <f>IF(K28=1,'#3b Salarisschalen referentie-c'!$X$123,"")</f>
        <v/>
      </c>
      <c r="AM28" s="84" t="str">
        <f>IF(L28=1,'#3b Salarisschalen referentie-c'!$X$123,"")</f>
        <v/>
      </c>
      <c r="AN28" s="84" t="str">
        <f>IF(M28=1,'#3b Salarisschalen referentie-c'!$X$123,"")</f>
        <v/>
      </c>
      <c r="AO28" s="84" t="str">
        <f>IF(N28=1,'#3b Salarisschalen referentie-c'!$X$123,"")</f>
        <v/>
      </c>
      <c r="AP28" s="84" t="str">
        <f>IF(O28=1,'#3b Salarisschalen referentie-c'!$X$123,"")</f>
        <v/>
      </c>
      <c r="AQ28" s="85">
        <f>IF(P28=1,'#3b Salarisschalen referentie-c'!$X$123,"")</f>
        <v>17.32360376924845</v>
      </c>
      <c r="AR28" s="85">
        <f>IF(Q28=1,'#3b Salarisschalen referentie-c'!$X$123,"")</f>
        <v>17.32360376924845</v>
      </c>
      <c r="AS28" s="84" t="str">
        <f>IF(R28=1,'#3b Salarisschalen referentie-c'!$X$123,"")</f>
        <v/>
      </c>
      <c r="AT28" s="84" t="str">
        <f>IF(S28=1,'#3b Salarisschalen referentie-c'!$X$123,"")</f>
        <v/>
      </c>
      <c r="AU28" s="84" t="str">
        <f>IF(T28=1,'#3b Salarisschalen referentie-c'!$X$123,"")</f>
        <v/>
      </c>
      <c r="AV28" s="84" t="str">
        <f>IF(U28=1,'#3b Salarisschalen referentie-c'!$X$123,"")</f>
        <v/>
      </c>
      <c r="AW28" s="85">
        <f>IF(V28=1,'#3b Salarisschalen referentie-c'!$X$123,"")</f>
        <v>17.32360376924845</v>
      </c>
      <c r="AX28" s="85">
        <f>IF(W28=1,'#3b Salarisschalen referentie-c'!$X$123,"")</f>
        <v>17.32360376924845</v>
      </c>
      <c r="AY28" s="84" t="str">
        <f>IF(X28=1,'#3b Salarisschalen referentie-c'!$X$123,"")</f>
        <v/>
      </c>
      <c r="AZ28" s="84" t="str">
        <f>IF(Y28=1,'#3b Salarisschalen referentie-c'!$X$123,"")</f>
        <v/>
      </c>
      <c r="BA28" s="84" t="str">
        <f>IF(Z28=1,'#3b Salarisschalen referentie-c'!$X$123,"")</f>
        <v/>
      </c>
      <c r="BB28" s="84" t="str">
        <f>IF(AA28=1,'#3b Salarisschalen referentie-c'!$X$123,"")</f>
        <v/>
      </c>
      <c r="BC28" s="84" t="str">
        <f>IF(AB28=1,'#3b Salarisschalen referentie-c'!$X$123,"")</f>
        <v/>
      </c>
      <c r="BD28" s="84" t="str">
        <f>IF(AC28=1,'#3b Salarisschalen referentie-c'!$X$123,"")</f>
        <v/>
      </c>
      <c r="BE28" s="78"/>
      <c r="BF28" s="84" t="str">
        <f>IF(D28=1,'#3b Salarisschalen referentie-c'!$X$124,"")</f>
        <v/>
      </c>
      <c r="BG28" s="84" t="str">
        <f>IF(E28=1,'#3b Salarisschalen referentie-c'!$X$124,"")</f>
        <v/>
      </c>
      <c r="BH28" s="84" t="str">
        <f>IF(F28=1,'#3b Salarisschalen referentie-c'!$X$124,"")</f>
        <v/>
      </c>
      <c r="BI28" s="84" t="str">
        <f>IF(G28=1,'#3b Salarisschalen referentie-c'!$X$124,"")</f>
        <v/>
      </c>
      <c r="BJ28" s="84" t="str">
        <f>IF(H28=1,'#3b Salarisschalen referentie-c'!$X$124,"")</f>
        <v/>
      </c>
      <c r="BK28" s="84" t="str">
        <f>IF(I28=1,'#3b Salarisschalen referentie-c'!$X$124,"")</f>
        <v/>
      </c>
      <c r="BL28" s="84" t="str">
        <f>IF(J28=1,'#3b Salarisschalen referentie-c'!$X$124,"")</f>
        <v/>
      </c>
      <c r="BM28" s="84" t="str">
        <f>IF(K28=1,'#3b Salarisschalen referentie-c'!$X$124,"")</f>
        <v/>
      </c>
      <c r="BN28" s="84" t="str">
        <f>IF(L28=1,'#3b Salarisschalen referentie-c'!$X$124,"")</f>
        <v/>
      </c>
      <c r="BO28" s="84" t="str">
        <f>IF(M28=1,'#3b Salarisschalen referentie-c'!$X$124,"")</f>
        <v/>
      </c>
      <c r="BP28" s="84" t="str">
        <f>IF(N28=1,'#3b Salarisschalen referentie-c'!$X$124,"")</f>
        <v/>
      </c>
      <c r="BQ28" s="84" t="str">
        <f>IF(O28=1,'#3b Salarisschalen referentie-c'!$X$124,"")</f>
        <v/>
      </c>
      <c r="BR28" s="85">
        <f>IF(P28=1,'#3b Salarisschalen referentie-c'!$X$124,"")</f>
        <v>18.750861870834292</v>
      </c>
      <c r="BS28" s="85">
        <f>IF(Q28=1,'#3b Salarisschalen referentie-c'!$X$124,"")</f>
        <v>18.750861870834292</v>
      </c>
      <c r="BT28" s="84" t="str">
        <f>IF(R28=1,'#3b Salarisschalen referentie-c'!$X$124,"")</f>
        <v/>
      </c>
      <c r="BU28" s="84" t="str">
        <f>IF(S28=1,'#3b Salarisschalen referentie-c'!$X$124,"")</f>
        <v/>
      </c>
      <c r="BV28" s="84" t="str">
        <f>IF(T28=1,'#3b Salarisschalen referentie-c'!$X$124,"")</f>
        <v/>
      </c>
      <c r="BW28" s="84" t="str">
        <f>IF(U28=1,'#3b Salarisschalen referentie-c'!$X$124,"")</f>
        <v/>
      </c>
      <c r="BX28" s="85">
        <f>IF(V28=1,'#3b Salarisschalen referentie-c'!$X$124,"")</f>
        <v>18.750861870834292</v>
      </c>
      <c r="BY28" s="85">
        <f>IF(W28=1,'#3b Salarisschalen referentie-c'!$X$124,"")</f>
        <v>18.750861870834292</v>
      </c>
      <c r="BZ28" s="84" t="str">
        <f>IF(X28=1,'#3b Salarisschalen referentie-c'!$X$124,"")</f>
        <v/>
      </c>
      <c r="CA28" s="84" t="str">
        <f>IF(Y28=1,'#3b Salarisschalen referentie-c'!$X$124,"")</f>
        <v/>
      </c>
      <c r="CB28" s="84" t="str">
        <f>IF(Z28=1,'#3b Salarisschalen referentie-c'!$X$124,"")</f>
        <v/>
      </c>
      <c r="CC28" s="84" t="str">
        <f>IF(AA28=1,'#3b Salarisschalen referentie-c'!$X$124,"")</f>
        <v/>
      </c>
      <c r="CD28" s="84" t="str">
        <f>IF(AB28=1,'#3b Salarisschalen referentie-c'!$X$124,"")</f>
        <v/>
      </c>
      <c r="CE28" s="84" t="str">
        <f>IF(AC28=1,'#3b Salarisschalen referentie-c'!$X$124,"")</f>
        <v/>
      </c>
      <c r="CF28" s="78"/>
      <c r="CG28" s="84" t="str">
        <f>IF(D28=1,'#3b Salarisschalen referentie-c'!$X$125,"")</f>
        <v/>
      </c>
      <c r="CH28" s="84" t="str">
        <f>IF(E28=1,'#3b Salarisschalen referentie-c'!$X$125,"")</f>
        <v/>
      </c>
      <c r="CI28" s="84" t="str">
        <f>IF(F28=1,'#3b Salarisschalen referentie-c'!$X$125,"")</f>
        <v/>
      </c>
      <c r="CJ28" s="84" t="str">
        <f>IF(G28=1,'#3b Salarisschalen referentie-c'!$X$125,"")</f>
        <v/>
      </c>
      <c r="CK28" s="84" t="str">
        <f>IF(H28=1,'#3b Salarisschalen referentie-c'!$X$125,"")</f>
        <v/>
      </c>
      <c r="CL28" s="84" t="str">
        <f>IF(I28=1,'#3b Salarisschalen referentie-c'!$X$125,"")</f>
        <v/>
      </c>
      <c r="CM28" s="84" t="str">
        <f>IF(J28=1,'#3b Salarisschalen referentie-c'!$X$125,"")</f>
        <v/>
      </c>
      <c r="CN28" s="84" t="str">
        <f>IF(K28=1,'#3b Salarisschalen referentie-c'!$X$125,"")</f>
        <v/>
      </c>
      <c r="CO28" s="84" t="str">
        <f>IF(L28=1,'#3b Salarisschalen referentie-c'!$X$125,"")</f>
        <v/>
      </c>
      <c r="CP28" s="84" t="str">
        <f>IF(M28=1,'#3b Salarisschalen referentie-c'!$X$125,"")</f>
        <v/>
      </c>
      <c r="CQ28" s="84" t="str">
        <f>IF(N28=1,'#3b Salarisschalen referentie-c'!$X$125,"")</f>
        <v/>
      </c>
      <c r="CR28" s="84" t="str">
        <f>IF(O28=1,'#3b Salarisschalen referentie-c'!$X$125,"")</f>
        <v/>
      </c>
      <c r="CS28" s="85">
        <f>IF(P28=1,'#3b Salarisschalen referentie-c'!$X$125,"")</f>
        <v>22.016203171684669</v>
      </c>
      <c r="CT28" s="85">
        <f>IF(Q28=1,'#3b Salarisschalen referentie-c'!$X$125,"")</f>
        <v>22.016203171684669</v>
      </c>
      <c r="CU28" s="84" t="str">
        <f>IF(R28=1,'#3b Salarisschalen referentie-c'!$X$125,"")</f>
        <v/>
      </c>
      <c r="CV28" s="84" t="str">
        <f>IF(S28=1,'#3b Salarisschalen referentie-c'!$X$125,"")</f>
        <v/>
      </c>
      <c r="CW28" s="84" t="str">
        <f>IF(T28=1,'#3b Salarisschalen referentie-c'!$X$125,"")</f>
        <v/>
      </c>
      <c r="CX28" s="84" t="str">
        <f>IF(U28=1,'#3b Salarisschalen referentie-c'!$X$125,"")</f>
        <v/>
      </c>
      <c r="CY28" s="85">
        <f>IF(V28=1,'#3b Salarisschalen referentie-c'!$X$125,"")</f>
        <v>22.016203171684669</v>
      </c>
      <c r="CZ28" s="85">
        <f>IF(W28=1,'#3b Salarisschalen referentie-c'!$X$125,"")</f>
        <v>22.016203171684669</v>
      </c>
      <c r="DA28" s="84" t="str">
        <f>IF(X28=1,'#3b Salarisschalen referentie-c'!$X$125,"")</f>
        <v/>
      </c>
      <c r="DB28" s="84" t="str">
        <f>IF(Y28=1,'#3b Salarisschalen referentie-c'!$X$125,"")</f>
        <v/>
      </c>
      <c r="DC28" s="84" t="str">
        <f>IF(Z28=1,'#3b Salarisschalen referentie-c'!$X$125,"")</f>
        <v/>
      </c>
      <c r="DD28" s="84" t="str">
        <f>IF(AA28=1,'#3b Salarisschalen referentie-c'!$X$125,"")</f>
        <v/>
      </c>
      <c r="DE28" s="84" t="str">
        <f>IF(AB28=1,'#3b Salarisschalen referentie-c'!$X$125,"")</f>
        <v/>
      </c>
      <c r="DF28" s="84" t="str">
        <f>IF(AC28=1,'#3b Salarisschalen referentie-c'!$X$125,"")</f>
        <v/>
      </c>
    </row>
    <row r="29" spans="1:110" ht="39.6" x14ac:dyDescent="0.25">
      <c r="A29" s="41" t="s">
        <v>61</v>
      </c>
      <c r="B29" s="41" t="s">
        <v>131</v>
      </c>
      <c r="C29" s="17" t="s">
        <v>75</v>
      </c>
      <c r="D29" s="17">
        <v>1</v>
      </c>
      <c r="F29" s="17">
        <v>1</v>
      </c>
      <c r="H29" s="17">
        <v>1</v>
      </c>
      <c r="Z29" s="17">
        <v>1</v>
      </c>
      <c r="AD29" s="70"/>
      <c r="AE29" s="83">
        <f>IF(D29=1,'#3b Salarisschalen referentie-c'!$X$143,"")</f>
        <v>20.426162790697674</v>
      </c>
      <c r="AF29" s="82" t="str">
        <f>IF(E29=1,'#3b Salarisschalen referentie-c'!$X$143,"")</f>
        <v/>
      </c>
      <c r="AG29" s="83">
        <f>IF(F29=1,'#3b Salarisschalen referentie-c'!$X$143,"")</f>
        <v>20.426162790697674</v>
      </c>
      <c r="AH29" s="82" t="str">
        <f>IF(G29=1,'#3b Salarisschalen referentie-c'!$X$143,"")</f>
        <v/>
      </c>
      <c r="AI29" s="83">
        <f>IF(H29=1,'#3b Salarisschalen referentie-c'!$X$143,"")</f>
        <v>20.426162790697674</v>
      </c>
      <c r="AJ29" s="82" t="str">
        <f>IF(I29=1,'#3b Salarisschalen referentie-c'!$X$143,"")</f>
        <v/>
      </c>
      <c r="AK29" s="82" t="str">
        <f>IF(J29=1,'#3b Salarisschalen referentie-c'!$X$143,"")</f>
        <v/>
      </c>
      <c r="AL29" s="82" t="str">
        <f>IF(K29=1,'#3b Salarisschalen referentie-c'!$X$143,"")</f>
        <v/>
      </c>
      <c r="AM29" s="82" t="str">
        <f>IF(L29=1,'#3b Salarisschalen referentie-c'!$X$143,"")</f>
        <v/>
      </c>
      <c r="AN29" s="82" t="str">
        <f>IF(M29=1,'#3b Salarisschalen referentie-c'!$X$143,"")</f>
        <v/>
      </c>
      <c r="AO29" s="82" t="str">
        <f>IF(N29=1,'#3b Salarisschalen referentie-c'!$X$143,"")</f>
        <v/>
      </c>
      <c r="AP29" s="82" t="str">
        <f>IF(O29=1,'#3b Salarisschalen referentie-c'!$X$143,"")</f>
        <v/>
      </c>
      <c r="AQ29" s="82" t="str">
        <f>IF(P29=1,'#3b Salarisschalen referentie-c'!$X$143,"")</f>
        <v/>
      </c>
      <c r="AR29" s="82" t="str">
        <f>IF(Q29=1,'#3b Salarisschalen referentie-c'!$X$143,"")</f>
        <v/>
      </c>
      <c r="AS29" s="82" t="str">
        <f>IF(R29=1,'#3b Salarisschalen referentie-c'!$X$143,"")</f>
        <v/>
      </c>
      <c r="AT29" s="82" t="str">
        <f>IF(S29=1,'#3b Salarisschalen referentie-c'!$X$143,"")</f>
        <v/>
      </c>
      <c r="AU29" s="82" t="str">
        <f>IF(T29=1,'#3b Salarisschalen referentie-c'!$X$143,"")</f>
        <v/>
      </c>
      <c r="AV29" s="82" t="str">
        <f>IF(U29=1,'#3b Salarisschalen referentie-c'!$X$143,"")</f>
        <v/>
      </c>
      <c r="AW29" s="82" t="str">
        <f>IF(V29=1,'#3b Salarisschalen referentie-c'!$X$143,"")</f>
        <v/>
      </c>
      <c r="AX29" s="82" t="str">
        <f>IF(W29=1,'#3b Salarisschalen referentie-c'!$X$143,"")</f>
        <v/>
      </c>
      <c r="AY29" s="82" t="str">
        <f>IF(X29=1,'#3b Salarisschalen referentie-c'!$X$143,"")</f>
        <v/>
      </c>
      <c r="AZ29" s="82" t="str">
        <f>IF(Y29=1,'#3b Salarisschalen referentie-c'!$X$143,"")</f>
        <v/>
      </c>
      <c r="BA29" s="83">
        <f>IF(Z29=1,'#3b Salarisschalen referentie-c'!$X$143,"")</f>
        <v>20.426162790697674</v>
      </c>
      <c r="BB29" s="82" t="str">
        <f>IF(AA29=1,'#3b Salarisschalen referentie-c'!$X$143,"")</f>
        <v/>
      </c>
      <c r="BC29" s="82" t="str">
        <f>IF(AB29=1,'#3b Salarisschalen referentie-c'!$X$143,"")</f>
        <v/>
      </c>
      <c r="BD29" s="82" t="str">
        <f>IF(AC29=1,'#3b Salarisschalen referentie-c'!$X$143,"")</f>
        <v/>
      </c>
      <c r="BE29" s="70"/>
      <c r="BF29" s="83">
        <f>IF(D29=1,'#3b Salarisschalen referentie-c'!$X$144,"")</f>
        <v>23.427906976744183</v>
      </c>
      <c r="BG29" s="82" t="str">
        <f>IF(E29=1,'#3b Salarisschalen referentie-c'!$X$144,"")</f>
        <v/>
      </c>
      <c r="BH29" s="83">
        <f>IF(F29=1,'#3b Salarisschalen referentie-c'!$X$144,"")</f>
        <v>23.427906976744183</v>
      </c>
      <c r="BI29" s="82" t="str">
        <f>IF(G29=1,'#3b Salarisschalen referentie-c'!$X$144,"")</f>
        <v/>
      </c>
      <c r="BJ29" s="83">
        <f>IF(H29=1,'#3b Salarisschalen referentie-c'!$X$144,"")</f>
        <v>23.427906976744183</v>
      </c>
      <c r="BK29" s="82" t="str">
        <f>IF(I29=1,'#3b Salarisschalen referentie-c'!$X$144,"")</f>
        <v/>
      </c>
      <c r="BL29" s="82" t="str">
        <f>IF(J29=1,'#3b Salarisschalen referentie-c'!$X$144,"")</f>
        <v/>
      </c>
      <c r="BM29" s="82" t="str">
        <f>IF(K29=1,'#3b Salarisschalen referentie-c'!$X$144,"")</f>
        <v/>
      </c>
      <c r="BN29" s="82" t="str">
        <f>IF(L29=1,'#3b Salarisschalen referentie-c'!$X$144,"")</f>
        <v/>
      </c>
      <c r="BO29" s="82" t="str">
        <f>IF(M29=1,'#3b Salarisschalen referentie-c'!$X$144,"")</f>
        <v/>
      </c>
      <c r="BP29" s="82" t="str">
        <f>IF(N29=1,'#3b Salarisschalen referentie-c'!$X$144,"")</f>
        <v/>
      </c>
      <c r="BQ29" s="82" t="str">
        <f>IF(O29=1,'#3b Salarisschalen referentie-c'!$X$144,"")</f>
        <v/>
      </c>
      <c r="BR29" s="82" t="str">
        <f>IF(P29=1,'#3b Salarisschalen referentie-c'!$X$144,"")</f>
        <v/>
      </c>
      <c r="BS29" s="82" t="str">
        <f>IF(Q29=1,'#3b Salarisschalen referentie-c'!$X$144,"")</f>
        <v/>
      </c>
      <c r="BT29" s="82" t="str">
        <f>IF(R29=1,'#3b Salarisschalen referentie-c'!$X$144,"")</f>
        <v/>
      </c>
      <c r="BU29" s="82" t="str">
        <f>IF(S29=1,'#3b Salarisschalen referentie-c'!$X$144,"")</f>
        <v/>
      </c>
      <c r="BV29" s="82" t="str">
        <f>IF(T29=1,'#3b Salarisschalen referentie-c'!$X$144,"")</f>
        <v/>
      </c>
      <c r="BW29" s="82" t="str">
        <f>IF(U29=1,'#3b Salarisschalen referentie-c'!$X$144,"")</f>
        <v/>
      </c>
      <c r="BX29" s="82" t="str">
        <f>IF(V29=1,'#3b Salarisschalen referentie-c'!$X$144,"")</f>
        <v/>
      </c>
      <c r="BY29" s="82" t="str">
        <f>IF(W29=1,'#3b Salarisschalen referentie-c'!$X$144,"")</f>
        <v/>
      </c>
      <c r="BZ29" s="82" t="str">
        <f>IF(X29=1,'#3b Salarisschalen referentie-c'!$X$144,"")</f>
        <v/>
      </c>
      <c r="CA29" s="82" t="str">
        <f>IF(Y29=1,'#3b Salarisschalen referentie-c'!$X$144,"")</f>
        <v/>
      </c>
      <c r="CB29" s="83">
        <f>IF(Z29=1,'#3b Salarisschalen referentie-c'!$X$144,"")</f>
        <v>23.427906976744183</v>
      </c>
      <c r="CC29" s="82" t="str">
        <f>IF(AA29=1,'#3b Salarisschalen referentie-c'!$X$144,"")</f>
        <v/>
      </c>
      <c r="CD29" s="82" t="str">
        <f>IF(AB29=1,'#3b Salarisschalen referentie-c'!$X$144,"")</f>
        <v/>
      </c>
      <c r="CE29" s="82" t="str">
        <f>IF(AC29=1,'#3b Salarisschalen referentie-c'!$X$144,"")</f>
        <v/>
      </c>
      <c r="CF29" s="70"/>
      <c r="CG29" s="83">
        <f>IF(D29=1,'#3b Salarisschalen referentie-c'!$X$145,"")</f>
        <v>27.674127906976743</v>
      </c>
      <c r="CH29" s="82" t="str">
        <f>IF(E29=1,'#3b Salarisschalen referentie-c'!$X$145,"")</f>
        <v/>
      </c>
      <c r="CI29" s="83">
        <f>IF(F29=1,'#3b Salarisschalen referentie-c'!$X$145,"")</f>
        <v>27.674127906976743</v>
      </c>
      <c r="CJ29" s="82" t="str">
        <f>IF(G29=1,'#3b Salarisschalen referentie-c'!$X$145,"")</f>
        <v/>
      </c>
      <c r="CK29" s="83">
        <f>IF(H29=1,'#3b Salarisschalen referentie-c'!$X$145,"")</f>
        <v>27.674127906976743</v>
      </c>
      <c r="CL29" s="82" t="str">
        <f>IF(I29=1,'#3b Salarisschalen referentie-c'!$X$145,"")</f>
        <v/>
      </c>
      <c r="CM29" s="82" t="str">
        <f>IF(J29=1,'#3b Salarisschalen referentie-c'!$X$145,"")</f>
        <v/>
      </c>
      <c r="CN29" s="82" t="str">
        <f>IF(K29=1,'#3b Salarisschalen referentie-c'!$X$145,"")</f>
        <v/>
      </c>
      <c r="CO29" s="82" t="str">
        <f>IF(L29=1,'#3b Salarisschalen referentie-c'!$X$145,"")</f>
        <v/>
      </c>
      <c r="CP29" s="82" t="str">
        <f>IF(M29=1,'#3b Salarisschalen referentie-c'!$X$145,"")</f>
        <v/>
      </c>
      <c r="CQ29" s="82" t="str">
        <f>IF(N29=1,'#3b Salarisschalen referentie-c'!$X$145,"")</f>
        <v/>
      </c>
      <c r="CR29" s="82" t="str">
        <f>IF(O29=1,'#3b Salarisschalen referentie-c'!$X$145,"")</f>
        <v/>
      </c>
      <c r="CS29" s="82" t="str">
        <f>IF(P29=1,'#3b Salarisschalen referentie-c'!$X$145,"")</f>
        <v/>
      </c>
      <c r="CT29" s="82" t="str">
        <f>IF(Q29=1,'#3b Salarisschalen referentie-c'!$X$145,"")</f>
        <v/>
      </c>
      <c r="CU29" s="82" t="str">
        <f>IF(R29=1,'#3b Salarisschalen referentie-c'!$X$145,"")</f>
        <v/>
      </c>
      <c r="CV29" s="82" t="str">
        <f>IF(S29=1,'#3b Salarisschalen referentie-c'!$X$145,"")</f>
        <v/>
      </c>
      <c r="CW29" s="82" t="str">
        <f>IF(T29=1,'#3b Salarisschalen referentie-c'!$X$145,"")</f>
        <v/>
      </c>
      <c r="CX29" s="82" t="str">
        <f>IF(U29=1,'#3b Salarisschalen referentie-c'!$X$145,"")</f>
        <v/>
      </c>
      <c r="CY29" s="82" t="str">
        <f>IF(V29=1,'#3b Salarisschalen referentie-c'!$X$145,"")</f>
        <v/>
      </c>
      <c r="CZ29" s="82" t="str">
        <f>IF(W29=1,'#3b Salarisschalen referentie-c'!$X$145,"")</f>
        <v/>
      </c>
      <c r="DA29" s="82" t="str">
        <f>IF(X29=1,'#3b Salarisschalen referentie-c'!$X$145,"")</f>
        <v/>
      </c>
      <c r="DB29" s="82" t="str">
        <f>IF(Y29=1,'#3b Salarisschalen referentie-c'!$X$145,"")</f>
        <v/>
      </c>
      <c r="DC29" s="83">
        <f>IF(Z29=1,'#3b Salarisschalen referentie-c'!$X$145,"")</f>
        <v>27.674127906976743</v>
      </c>
      <c r="DD29" s="82" t="str">
        <f>IF(AA29=1,'#3b Salarisschalen referentie-c'!$X$145,"")</f>
        <v/>
      </c>
      <c r="DE29" s="82" t="str">
        <f>IF(AB29=1,'#3b Salarisschalen referentie-c'!$X$145,"")</f>
        <v/>
      </c>
      <c r="DF29" s="82" t="str">
        <f>IF(AC29=1,'#3b Salarisschalen referentie-c'!$X$145,"")</f>
        <v/>
      </c>
    </row>
    <row r="30" spans="1:110" ht="13.2" x14ac:dyDescent="0.25">
      <c r="A30" s="41"/>
      <c r="B30" s="41" t="s">
        <v>132</v>
      </c>
      <c r="C30" s="17" t="s">
        <v>79</v>
      </c>
      <c r="E30" s="17">
        <v>1</v>
      </c>
      <c r="G30" s="17">
        <v>1</v>
      </c>
      <c r="I30" s="17">
        <v>1</v>
      </c>
      <c r="AA30" s="17">
        <v>1</v>
      </c>
      <c r="AD30" s="70"/>
      <c r="AE30" s="82" t="str">
        <f>IF(D30=1,'#3b Salarisschalen referentie-c'!$AB$143,"")</f>
        <v/>
      </c>
      <c r="AF30" s="83">
        <f>IF(E30=1,'#3b Salarisschalen referentie-c'!$AB$143,"")</f>
        <v>32.148837209302329</v>
      </c>
      <c r="AG30" s="82" t="str">
        <f>IF(F30=1,'#3b Salarisschalen referentie-c'!$AB$143,"")</f>
        <v/>
      </c>
      <c r="AH30" s="83">
        <f>IF(G30=1,'#3b Salarisschalen referentie-c'!$AB$143,"")</f>
        <v>32.148837209302329</v>
      </c>
      <c r="AI30" s="82" t="str">
        <f>IF(H30=1,'#3b Salarisschalen referentie-c'!$AB$143,"")</f>
        <v/>
      </c>
      <c r="AJ30" s="83">
        <f>IF(I30=1,'#3b Salarisschalen referentie-c'!$AB$143,"")</f>
        <v>32.148837209302329</v>
      </c>
      <c r="AK30" s="82" t="str">
        <f>IF(J30=1,'#3b Salarisschalen referentie-c'!$AB$143,"")</f>
        <v/>
      </c>
      <c r="AL30" s="82" t="str">
        <f>IF(K30=1,'#3b Salarisschalen referentie-c'!$AB$143,"")</f>
        <v/>
      </c>
      <c r="AM30" s="82" t="str">
        <f>IF(L30=1,'#3b Salarisschalen referentie-c'!$AB$143,"")</f>
        <v/>
      </c>
      <c r="AN30" s="82" t="str">
        <f>IF(M30=1,'#3b Salarisschalen referentie-c'!$AB$143,"")</f>
        <v/>
      </c>
      <c r="AO30" s="82" t="str">
        <f>IF(N30=1,'#3b Salarisschalen referentie-c'!$AB$143,"")</f>
        <v/>
      </c>
      <c r="AP30" s="82" t="str">
        <f>IF(O30=1,'#3b Salarisschalen referentie-c'!$AB$143,"")</f>
        <v/>
      </c>
      <c r="AQ30" s="82" t="str">
        <f>IF(P30=1,'#3b Salarisschalen referentie-c'!$AB$143,"")</f>
        <v/>
      </c>
      <c r="AR30" s="82" t="str">
        <f>IF(Q30=1,'#3b Salarisschalen referentie-c'!$AB$143,"")</f>
        <v/>
      </c>
      <c r="AS30" s="82" t="str">
        <f>IF(R30=1,'#3b Salarisschalen referentie-c'!$AB$143,"")</f>
        <v/>
      </c>
      <c r="AT30" s="82" t="str">
        <f>IF(S30=1,'#3b Salarisschalen referentie-c'!$AB$143,"")</f>
        <v/>
      </c>
      <c r="AU30" s="82" t="str">
        <f>IF(T30=1,'#3b Salarisschalen referentie-c'!$AB$143,"")</f>
        <v/>
      </c>
      <c r="AV30" s="82" t="str">
        <f>IF(U30=1,'#3b Salarisschalen referentie-c'!$AB$143,"")</f>
        <v/>
      </c>
      <c r="AW30" s="82" t="str">
        <f>IF(V30=1,'#3b Salarisschalen referentie-c'!$AB$143,"")</f>
        <v/>
      </c>
      <c r="AX30" s="82" t="str">
        <f>IF(W30=1,'#3b Salarisschalen referentie-c'!$AB$143,"")</f>
        <v/>
      </c>
      <c r="AY30" s="82" t="str">
        <f>IF(X30=1,'#3b Salarisschalen referentie-c'!$AB$143,"")</f>
        <v/>
      </c>
      <c r="AZ30" s="82" t="str">
        <f>IF(Y30=1,'#3b Salarisschalen referentie-c'!$AB$143,"")</f>
        <v/>
      </c>
      <c r="BA30" s="82" t="str">
        <f>IF(Z30=1,'#3b Salarisschalen referentie-c'!$AB$143,"")</f>
        <v/>
      </c>
      <c r="BB30" s="83">
        <f>IF(AA30=1,'#3b Salarisschalen referentie-c'!$AB$143,"")</f>
        <v>32.148837209302329</v>
      </c>
      <c r="BC30" s="82" t="str">
        <f>IF(AB30=1,'#3b Salarisschalen referentie-c'!$AB$143,"")</f>
        <v/>
      </c>
      <c r="BD30" s="82" t="str">
        <f>IF(AC30=1,'#3b Salarisschalen referentie-c'!$AB$143,"")</f>
        <v/>
      </c>
      <c r="BE30" s="70"/>
      <c r="BF30" s="82" t="str">
        <f>IF(D30=1,'#3b Salarisschalen referentie-c'!$AB$144,"")</f>
        <v/>
      </c>
      <c r="BG30" s="83">
        <f>IF(E30=1,'#3b Salarisschalen referentie-c'!$AB$144,"")</f>
        <v>36.446511627906972</v>
      </c>
      <c r="BH30" s="82" t="str">
        <f>IF(F30=1,'#3b Salarisschalen referentie-c'!$AB$144,"")</f>
        <v/>
      </c>
      <c r="BI30" s="83">
        <f>IF(G30=1,'#3b Salarisschalen referentie-c'!$AB$144,"")</f>
        <v>36.446511627906972</v>
      </c>
      <c r="BJ30" s="82" t="str">
        <f>IF(H30=1,'#3b Salarisschalen referentie-c'!$AB$144,"")</f>
        <v/>
      </c>
      <c r="BK30" s="83">
        <f>IF(I30=1,'#3b Salarisschalen referentie-c'!$AB$144,"")</f>
        <v>36.446511627906972</v>
      </c>
      <c r="BL30" s="82" t="str">
        <f>IF(J30=1,'#3b Salarisschalen referentie-c'!$AB$144,"")</f>
        <v/>
      </c>
      <c r="BM30" s="82" t="str">
        <f>IF(K30=1,'#3b Salarisschalen referentie-c'!$AB$144,"")</f>
        <v/>
      </c>
      <c r="BN30" s="82" t="str">
        <f>IF(L30=1,'#3b Salarisschalen referentie-c'!$AB$144,"")</f>
        <v/>
      </c>
      <c r="BO30" s="82" t="str">
        <f>IF(M30=1,'#3b Salarisschalen referentie-c'!$AB$144,"")</f>
        <v/>
      </c>
      <c r="BP30" s="82" t="str">
        <f>IF(N30=1,'#3b Salarisschalen referentie-c'!$AB$144,"")</f>
        <v/>
      </c>
      <c r="BQ30" s="82" t="str">
        <f>IF(O30=1,'#3b Salarisschalen referentie-c'!$AB$144,"")</f>
        <v/>
      </c>
      <c r="BR30" s="82" t="str">
        <f>IF(P30=1,'#3b Salarisschalen referentie-c'!$AB$144,"")</f>
        <v/>
      </c>
      <c r="BS30" s="82" t="str">
        <f>IF(Q30=1,'#3b Salarisschalen referentie-c'!$AB$144,"")</f>
        <v/>
      </c>
      <c r="BT30" s="82" t="str">
        <f>IF(R30=1,'#3b Salarisschalen referentie-c'!$AB$144,"")</f>
        <v/>
      </c>
      <c r="BU30" s="82" t="str">
        <f>IF(S30=1,'#3b Salarisschalen referentie-c'!$AB$144,"")</f>
        <v/>
      </c>
      <c r="BV30" s="82" t="str">
        <f>IF(T30=1,'#3b Salarisschalen referentie-c'!$AB$144,"")</f>
        <v/>
      </c>
      <c r="BW30" s="82" t="str">
        <f>IF(U30=1,'#3b Salarisschalen referentie-c'!$AB$144,"")</f>
        <v/>
      </c>
      <c r="BX30" s="82" t="str">
        <f>IF(V30=1,'#3b Salarisschalen referentie-c'!$AB$144,"")</f>
        <v/>
      </c>
      <c r="BY30" s="82" t="str">
        <f>IF(W30=1,'#3b Salarisschalen referentie-c'!$AB$144,"")</f>
        <v/>
      </c>
      <c r="BZ30" s="82" t="str">
        <f>IF(X30=1,'#3b Salarisschalen referentie-c'!$AB$144,"")</f>
        <v/>
      </c>
      <c r="CA30" s="82" t="str">
        <f>IF(Y30=1,'#3b Salarisschalen referentie-c'!$AB$144,"")</f>
        <v/>
      </c>
      <c r="CB30" s="82" t="str">
        <f>IF(Z30=1,'#3b Salarisschalen referentie-c'!$AB$144,"")</f>
        <v/>
      </c>
      <c r="CC30" s="83">
        <f>IF(AA30=1,'#3b Salarisschalen referentie-c'!$AB$144,"")</f>
        <v>36.446511627906972</v>
      </c>
      <c r="CD30" s="82" t="str">
        <f>IF(AB30=1,'#3b Salarisschalen referentie-c'!$AB$144,"")</f>
        <v/>
      </c>
      <c r="CE30" s="82" t="str">
        <f>IF(AC30=1,'#3b Salarisschalen referentie-c'!$AB$144,"")</f>
        <v/>
      </c>
      <c r="CF30" s="70"/>
      <c r="CG30" s="82" t="str">
        <f>IF(D30=1,'#3b Salarisschalen referentie-c'!$AB$145,"")</f>
        <v/>
      </c>
      <c r="CH30" s="83">
        <f>IF(E30=1,'#3b Salarisschalen referentie-c'!$AB$145,"")</f>
        <v>41.253488372093017</v>
      </c>
      <c r="CI30" s="82" t="str">
        <f>IF(F30=1,'#3b Salarisschalen referentie-c'!$AB$145,"")</f>
        <v/>
      </c>
      <c r="CJ30" s="83">
        <f>IF(G30=1,'#3b Salarisschalen referentie-c'!$AB$145,"")</f>
        <v>41.253488372093017</v>
      </c>
      <c r="CK30" s="82" t="str">
        <f>IF(H30=1,'#3b Salarisschalen referentie-c'!$AB$145,"")</f>
        <v/>
      </c>
      <c r="CL30" s="83">
        <f>IF(I30=1,'#3b Salarisschalen referentie-c'!$AB$145,"")</f>
        <v>41.253488372093017</v>
      </c>
      <c r="CM30" s="82" t="str">
        <f>IF(J30=1,'#3b Salarisschalen referentie-c'!$AB$145,"")</f>
        <v/>
      </c>
      <c r="CN30" s="82" t="str">
        <f>IF(K30=1,'#3b Salarisschalen referentie-c'!$AB$145,"")</f>
        <v/>
      </c>
      <c r="CO30" s="82" t="str">
        <f>IF(L30=1,'#3b Salarisschalen referentie-c'!$AB$145,"")</f>
        <v/>
      </c>
      <c r="CP30" s="82" t="str">
        <f>IF(M30=1,'#3b Salarisschalen referentie-c'!$AB$145,"")</f>
        <v/>
      </c>
      <c r="CQ30" s="82" t="str">
        <f>IF(N30=1,'#3b Salarisschalen referentie-c'!$AB$145,"")</f>
        <v/>
      </c>
      <c r="CR30" s="82" t="str">
        <f>IF(O30=1,'#3b Salarisschalen referentie-c'!$AB$145,"")</f>
        <v/>
      </c>
      <c r="CS30" s="82" t="str">
        <f>IF(P30=1,'#3b Salarisschalen referentie-c'!$AB$145,"")</f>
        <v/>
      </c>
      <c r="CT30" s="82" t="str">
        <f>IF(Q30=1,'#3b Salarisschalen referentie-c'!$AB$145,"")</f>
        <v/>
      </c>
      <c r="CU30" s="82" t="str">
        <f>IF(R30=1,'#3b Salarisschalen referentie-c'!$AB$145,"")</f>
        <v/>
      </c>
      <c r="CV30" s="82" t="str">
        <f>IF(S30=1,'#3b Salarisschalen referentie-c'!$AB$145,"")</f>
        <v/>
      </c>
      <c r="CW30" s="82" t="str">
        <f>IF(T30=1,'#3b Salarisschalen referentie-c'!$AB$145,"")</f>
        <v/>
      </c>
      <c r="CX30" s="82" t="str">
        <f>IF(U30=1,'#3b Salarisschalen referentie-c'!$AB$145,"")</f>
        <v/>
      </c>
      <c r="CY30" s="82" t="str">
        <f>IF(V30=1,'#3b Salarisschalen referentie-c'!$AB$145,"")</f>
        <v/>
      </c>
      <c r="CZ30" s="82" t="str">
        <f>IF(W30=1,'#3b Salarisschalen referentie-c'!$AB$145,"")</f>
        <v/>
      </c>
      <c r="DA30" s="82" t="str">
        <f>IF(X30=1,'#3b Salarisschalen referentie-c'!$AB$145,"")</f>
        <v/>
      </c>
      <c r="DB30" s="82" t="str">
        <f>IF(Y30=1,'#3b Salarisschalen referentie-c'!$AB$145,"")</f>
        <v/>
      </c>
      <c r="DC30" s="82" t="str">
        <f>IF(Z30=1,'#3b Salarisschalen referentie-c'!$AB$145,"")</f>
        <v/>
      </c>
      <c r="DD30" s="83">
        <f>IF(AA30=1,'#3b Salarisschalen referentie-c'!$AB$145,"")</f>
        <v>41.253488372093017</v>
      </c>
      <c r="DE30" s="82" t="str">
        <f>IF(AB30=1,'#3b Salarisschalen referentie-c'!$AB$145,"")</f>
        <v/>
      </c>
      <c r="DF30" s="82" t="str">
        <f>IF(AC30=1,'#3b Salarisschalen referentie-c'!$AB$145,"")</f>
        <v/>
      </c>
    </row>
    <row r="31" spans="1:110" ht="13.2" x14ac:dyDescent="0.25">
      <c r="A31" s="41"/>
      <c r="B31" s="41" t="s">
        <v>133</v>
      </c>
      <c r="C31" s="17" t="s">
        <v>75</v>
      </c>
      <c r="Z31" s="17">
        <v>1</v>
      </c>
      <c r="AD31" s="70"/>
      <c r="AE31" s="82" t="str">
        <f>IF(D31=1,'#3b Salarisschalen referentie-c'!$X$143,"")</f>
        <v/>
      </c>
      <c r="AF31" s="82" t="str">
        <f>IF(E31=1,'#3b Salarisschalen referentie-c'!$X$143,"")</f>
        <v/>
      </c>
      <c r="AG31" s="82" t="str">
        <f>IF(F31=1,'#3b Salarisschalen referentie-c'!$X$143,"")</f>
        <v/>
      </c>
      <c r="AH31" s="82" t="str">
        <f>IF(G31=1,'#3b Salarisschalen referentie-c'!$X$143,"")</f>
        <v/>
      </c>
      <c r="AI31" s="82" t="str">
        <f>IF(H31=1,'#3b Salarisschalen referentie-c'!$X$143,"")</f>
        <v/>
      </c>
      <c r="AJ31" s="82" t="str">
        <f>IF(I31=1,'#3b Salarisschalen referentie-c'!$X$143,"")</f>
        <v/>
      </c>
      <c r="AK31" s="82" t="str">
        <f>IF(J31=1,'#3b Salarisschalen referentie-c'!$X$143,"")</f>
        <v/>
      </c>
      <c r="AL31" s="82" t="str">
        <f>IF(K31=1,'#3b Salarisschalen referentie-c'!$X$143,"")</f>
        <v/>
      </c>
      <c r="AM31" s="82" t="str">
        <f>IF(L31=1,'#3b Salarisschalen referentie-c'!$X$143,"")</f>
        <v/>
      </c>
      <c r="AN31" s="82" t="str">
        <f>IF(M31=1,'#3b Salarisschalen referentie-c'!$X$143,"")</f>
        <v/>
      </c>
      <c r="AO31" s="82" t="str">
        <f>IF(N31=1,'#3b Salarisschalen referentie-c'!$X$143,"")</f>
        <v/>
      </c>
      <c r="AP31" s="82" t="str">
        <f>IF(O31=1,'#3b Salarisschalen referentie-c'!$X$143,"")</f>
        <v/>
      </c>
      <c r="AQ31" s="82" t="str">
        <f>IF(P31=1,'#3b Salarisschalen referentie-c'!$X$143,"")</f>
        <v/>
      </c>
      <c r="AR31" s="82" t="str">
        <f>IF(Q31=1,'#3b Salarisschalen referentie-c'!$X$143,"")</f>
        <v/>
      </c>
      <c r="AS31" s="82" t="str">
        <f>IF(R31=1,'#3b Salarisschalen referentie-c'!$X$143,"")</f>
        <v/>
      </c>
      <c r="AT31" s="82" t="str">
        <f>IF(S31=1,'#3b Salarisschalen referentie-c'!$X$143,"")</f>
        <v/>
      </c>
      <c r="AU31" s="82" t="str">
        <f>IF(T31=1,'#3b Salarisschalen referentie-c'!$X$143,"")</f>
        <v/>
      </c>
      <c r="AV31" s="82" t="str">
        <f>IF(U31=1,'#3b Salarisschalen referentie-c'!$X$143,"")</f>
        <v/>
      </c>
      <c r="AW31" s="82" t="str">
        <f>IF(V31=1,'#3b Salarisschalen referentie-c'!$X$143,"")</f>
        <v/>
      </c>
      <c r="AX31" s="82" t="str">
        <f>IF(W31=1,'#3b Salarisschalen referentie-c'!$X$143,"")</f>
        <v/>
      </c>
      <c r="AY31" s="82" t="str">
        <f>IF(X31=1,'#3b Salarisschalen referentie-c'!$X$143,"")</f>
        <v/>
      </c>
      <c r="AZ31" s="82" t="str">
        <f>IF(Y31=1,'#3b Salarisschalen referentie-c'!$X$143,"")</f>
        <v/>
      </c>
      <c r="BA31" s="83">
        <f>IF(Z31=1,'#3b Salarisschalen referentie-c'!$X$143,"")</f>
        <v>20.426162790697674</v>
      </c>
      <c r="BB31" s="82" t="str">
        <f>IF(AA31=1,'#3b Salarisschalen referentie-c'!$X$143,"")</f>
        <v/>
      </c>
      <c r="BC31" s="82" t="str">
        <f>IF(AB31=1,'#3b Salarisschalen referentie-c'!$X$143,"")</f>
        <v/>
      </c>
      <c r="BD31" s="82" t="str">
        <f>IF(AC31=1,'#3b Salarisschalen referentie-c'!$X$143,"")</f>
        <v/>
      </c>
      <c r="BE31" s="70"/>
      <c r="BF31" s="82" t="str">
        <f>IF(D31=1,'#3b Salarisschalen referentie-c'!$X$144,"")</f>
        <v/>
      </c>
      <c r="BG31" s="82" t="str">
        <f>IF(E31=1,'#3b Salarisschalen referentie-c'!$X$144,"")</f>
        <v/>
      </c>
      <c r="BH31" s="82" t="str">
        <f>IF(F31=1,'#3b Salarisschalen referentie-c'!$X$144,"")</f>
        <v/>
      </c>
      <c r="BI31" s="82" t="str">
        <f>IF(G31=1,'#3b Salarisschalen referentie-c'!$X$144,"")</f>
        <v/>
      </c>
      <c r="BJ31" s="82" t="str">
        <f>IF(H31=1,'#3b Salarisschalen referentie-c'!$X$144,"")</f>
        <v/>
      </c>
      <c r="BK31" s="82" t="str">
        <f>IF(I31=1,'#3b Salarisschalen referentie-c'!$X$144,"")</f>
        <v/>
      </c>
      <c r="BL31" s="82" t="str">
        <f>IF(J31=1,'#3b Salarisschalen referentie-c'!$X$144,"")</f>
        <v/>
      </c>
      <c r="BM31" s="82" t="str">
        <f>IF(K31=1,'#3b Salarisschalen referentie-c'!$X$144,"")</f>
        <v/>
      </c>
      <c r="BN31" s="82" t="str">
        <f>IF(L31=1,'#3b Salarisschalen referentie-c'!$X$144,"")</f>
        <v/>
      </c>
      <c r="BO31" s="82" t="str">
        <f>IF(M31=1,'#3b Salarisschalen referentie-c'!$X$144,"")</f>
        <v/>
      </c>
      <c r="BP31" s="82" t="str">
        <f>IF(N31=1,'#3b Salarisschalen referentie-c'!$X$144,"")</f>
        <v/>
      </c>
      <c r="BQ31" s="82" t="str">
        <f>IF(O31=1,'#3b Salarisschalen referentie-c'!$X$144,"")</f>
        <v/>
      </c>
      <c r="BR31" s="82" t="str">
        <f>IF(P31=1,'#3b Salarisschalen referentie-c'!$X$144,"")</f>
        <v/>
      </c>
      <c r="BS31" s="82" t="str">
        <f>IF(Q31=1,'#3b Salarisschalen referentie-c'!$X$144,"")</f>
        <v/>
      </c>
      <c r="BT31" s="82" t="str">
        <f>IF(R31=1,'#3b Salarisschalen referentie-c'!$X$144,"")</f>
        <v/>
      </c>
      <c r="BU31" s="82" t="str">
        <f>IF(S31=1,'#3b Salarisschalen referentie-c'!$X$144,"")</f>
        <v/>
      </c>
      <c r="BV31" s="82" t="str">
        <f>IF(T31=1,'#3b Salarisschalen referentie-c'!$X$144,"")</f>
        <v/>
      </c>
      <c r="BW31" s="82" t="str">
        <f>IF(U31=1,'#3b Salarisschalen referentie-c'!$X$144,"")</f>
        <v/>
      </c>
      <c r="BX31" s="82" t="str">
        <f>IF(V31=1,'#3b Salarisschalen referentie-c'!$X$144,"")</f>
        <v/>
      </c>
      <c r="BY31" s="82" t="str">
        <f>IF(W31=1,'#3b Salarisschalen referentie-c'!$X$144,"")</f>
        <v/>
      </c>
      <c r="BZ31" s="82" t="str">
        <f>IF(X31=1,'#3b Salarisschalen referentie-c'!$X$144,"")</f>
        <v/>
      </c>
      <c r="CA31" s="82" t="str">
        <f>IF(Y31=1,'#3b Salarisschalen referentie-c'!$X$144,"")</f>
        <v/>
      </c>
      <c r="CB31" s="83">
        <f>IF(Z31=1,'#3b Salarisschalen referentie-c'!$X$144,"")</f>
        <v>23.427906976744183</v>
      </c>
      <c r="CC31" s="82" t="str">
        <f>IF(AA31=1,'#3b Salarisschalen referentie-c'!$X$144,"")</f>
        <v/>
      </c>
      <c r="CD31" s="82" t="str">
        <f>IF(AB31=1,'#3b Salarisschalen referentie-c'!$X$144,"")</f>
        <v/>
      </c>
      <c r="CE31" s="82" t="str">
        <f>IF(AC31=1,'#3b Salarisschalen referentie-c'!$X$144,"")</f>
        <v/>
      </c>
      <c r="CF31" s="70"/>
      <c r="CG31" s="82" t="str">
        <f>IF(D31=1,'#3b Salarisschalen referentie-c'!$X$145,"")</f>
        <v/>
      </c>
      <c r="CH31" s="82" t="str">
        <f>IF(E31=1,'#3b Salarisschalen referentie-c'!$X$145,"")</f>
        <v/>
      </c>
      <c r="CI31" s="82" t="str">
        <f>IF(F31=1,'#3b Salarisschalen referentie-c'!$X$145,"")</f>
        <v/>
      </c>
      <c r="CJ31" s="82" t="str">
        <f>IF(G31=1,'#3b Salarisschalen referentie-c'!$X$145,"")</f>
        <v/>
      </c>
      <c r="CK31" s="82" t="str">
        <f>IF(H31=1,'#3b Salarisschalen referentie-c'!$X$145,"")</f>
        <v/>
      </c>
      <c r="CL31" s="82" t="str">
        <f>IF(I31=1,'#3b Salarisschalen referentie-c'!$X$145,"")</f>
        <v/>
      </c>
      <c r="CM31" s="82" t="str">
        <f>IF(J31=1,'#3b Salarisschalen referentie-c'!$X$145,"")</f>
        <v/>
      </c>
      <c r="CN31" s="82" t="str">
        <f>IF(K31=1,'#3b Salarisschalen referentie-c'!$X$145,"")</f>
        <v/>
      </c>
      <c r="CO31" s="82" t="str">
        <f>IF(L31=1,'#3b Salarisschalen referentie-c'!$X$145,"")</f>
        <v/>
      </c>
      <c r="CP31" s="82" t="str">
        <f>IF(M31=1,'#3b Salarisschalen referentie-c'!$X$145,"")</f>
        <v/>
      </c>
      <c r="CQ31" s="82" t="str">
        <f>IF(N31=1,'#3b Salarisschalen referentie-c'!$X$145,"")</f>
        <v/>
      </c>
      <c r="CR31" s="82" t="str">
        <f>IF(O31=1,'#3b Salarisschalen referentie-c'!$X$145,"")</f>
        <v/>
      </c>
      <c r="CS31" s="82" t="str">
        <f>IF(P31=1,'#3b Salarisschalen referentie-c'!$X$145,"")</f>
        <v/>
      </c>
      <c r="CT31" s="82" t="str">
        <f>IF(Q31=1,'#3b Salarisschalen referentie-c'!$X$145,"")</f>
        <v/>
      </c>
      <c r="CU31" s="82" t="str">
        <f>IF(R31=1,'#3b Salarisschalen referentie-c'!$X$145,"")</f>
        <v/>
      </c>
      <c r="CV31" s="82" t="str">
        <f>IF(S31=1,'#3b Salarisschalen referentie-c'!$X$145,"")</f>
        <v/>
      </c>
      <c r="CW31" s="82" t="str">
        <f>IF(T31=1,'#3b Salarisschalen referentie-c'!$X$145,"")</f>
        <v/>
      </c>
      <c r="CX31" s="82" t="str">
        <f>IF(U31=1,'#3b Salarisschalen referentie-c'!$X$145,"")</f>
        <v/>
      </c>
      <c r="CY31" s="82" t="str">
        <f>IF(V31=1,'#3b Salarisschalen referentie-c'!$X$145,"")</f>
        <v/>
      </c>
      <c r="CZ31" s="82" t="str">
        <f>IF(W31=1,'#3b Salarisschalen referentie-c'!$X$145,"")</f>
        <v/>
      </c>
      <c r="DA31" s="82" t="str">
        <f>IF(X31=1,'#3b Salarisschalen referentie-c'!$X$145,"")</f>
        <v/>
      </c>
      <c r="DB31" s="82" t="str">
        <f>IF(Y31=1,'#3b Salarisschalen referentie-c'!$X$145,"")</f>
        <v/>
      </c>
      <c r="DC31" s="83">
        <f>IF(Z31=1,'#3b Salarisschalen referentie-c'!$X$145,"")</f>
        <v>27.674127906976743</v>
      </c>
      <c r="DD31" s="82" t="str">
        <f>IF(AA31=1,'#3b Salarisschalen referentie-c'!$X$145,"")</f>
        <v/>
      </c>
      <c r="DE31" s="82" t="str">
        <f>IF(AB31=1,'#3b Salarisschalen referentie-c'!$X$145,"")</f>
        <v/>
      </c>
      <c r="DF31" s="82" t="str">
        <f>IF(AC31=1,'#3b Salarisschalen referentie-c'!$X$145,"")</f>
        <v/>
      </c>
    </row>
    <row r="32" spans="1:110" ht="13.2" x14ac:dyDescent="0.25">
      <c r="A32" s="41"/>
      <c r="B32" s="41" t="s">
        <v>134</v>
      </c>
      <c r="C32" s="17" t="s">
        <v>78</v>
      </c>
      <c r="AA32" s="17">
        <v>1</v>
      </c>
      <c r="AD32" s="70"/>
      <c r="AE32" s="82" t="str">
        <f>IF(D32=1,'#3b Salarisschalen referentie-c'!$AA$143,"")</f>
        <v/>
      </c>
      <c r="AF32" s="82" t="str">
        <f>IF(E32=1,'#3b Salarisschalen referentie-c'!$AA$143,"")</f>
        <v/>
      </c>
      <c r="AG32" s="82" t="str">
        <f>IF(F32=1,'#3b Salarisschalen referentie-c'!$AA$143,"")</f>
        <v/>
      </c>
      <c r="AH32" s="82" t="str">
        <f>IF(G32=1,'#3b Salarisschalen referentie-c'!$AA$143,"")</f>
        <v/>
      </c>
      <c r="AI32" s="82" t="str">
        <f>IF(H32=1,'#3b Salarisschalen referentie-c'!$AA$143,"")</f>
        <v/>
      </c>
      <c r="AJ32" s="82" t="str">
        <f>IF(I32=1,'#3b Salarisschalen referentie-c'!$AA$143,"")</f>
        <v/>
      </c>
      <c r="AK32" s="82" t="str">
        <f>IF(J32=1,'#3b Salarisschalen referentie-c'!$AA$143,"")</f>
        <v/>
      </c>
      <c r="AL32" s="82" t="str">
        <f>IF(K32=1,'#3b Salarisschalen referentie-c'!$AA$143,"")</f>
        <v/>
      </c>
      <c r="AM32" s="82" t="str">
        <f>IF(L32=1,'#3b Salarisschalen referentie-c'!$AA$143,"")</f>
        <v/>
      </c>
      <c r="AN32" s="82" t="str">
        <f>IF(M32=1,'#3b Salarisschalen referentie-c'!$AA$143,"")</f>
        <v/>
      </c>
      <c r="AO32" s="82" t="str">
        <f>IF(N32=1,'#3b Salarisschalen referentie-c'!$AA$143,"")</f>
        <v/>
      </c>
      <c r="AP32" s="82" t="str">
        <f>IF(O32=1,'#3b Salarisschalen referentie-c'!$AA$143,"")</f>
        <v/>
      </c>
      <c r="AQ32" s="82" t="str">
        <f>IF(P32=1,'#3b Salarisschalen referentie-c'!$AA$143,"")</f>
        <v/>
      </c>
      <c r="AR32" s="82" t="str">
        <f>IF(Q32=1,'#3b Salarisschalen referentie-c'!$AA$143,"")</f>
        <v/>
      </c>
      <c r="AS32" s="82" t="str">
        <f>IF(R32=1,'#3b Salarisschalen referentie-c'!$AA$143,"")</f>
        <v/>
      </c>
      <c r="AT32" s="82" t="str">
        <f>IF(S32=1,'#3b Salarisschalen referentie-c'!$AA$143,"")</f>
        <v/>
      </c>
      <c r="AU32" s="82" t="str">
        <f>IF(T32=1,'#3b Salarisschalen referentie-c'!$AA$143,"")</f>
        <v/>
      </c>
      <c r="AV32" s="82" t="str">
        <f>IF(U32=1,'#3b Salarisschalen referentie-c'!$AA$143,"")</f>
        <v/>
      </c>
      <c r="AW32" s="82" t="str">
        <f>IF(V32=1,'#3b Salarisschalen referentie-c'!$AA$143,"")</f>
        <v/>
      </c>
      <c r="AX32" s="82" t="str">
        <f>IF(W32=1,'#3b Salarisschalen referentie-c'!$AA$143,"")</f>
        <v/>
      </c>
      <c r="AY32" s="82" t="str">
        <f>IF(X32=1,'#3b Salarisschalen referentie-c'!$AA$143,"")</f>
        <v/>
      </c>
      <c r="AZ32" s="82" t="str">
        <f>IF(Y32=1,'#3b Salarisschalen referentie-c'!$AA$143,"")</f>
        <v/>
      </c>
      <c r="BA32" s="82" t="str">
        <f>IF(Z32=1,'#3b Salarisschalen referentie-c'!$AA$143,"")</f>
        <v/>
      </c>
      <c r="BB32" s="83">
        <f>IF(AA32=1,'#3b Salarisschalen referentie-c'!$AA$143,"")</f>
        <v>30.027906976744184</v>
      </c>
      <c r="BC32" s="82" t="str">
        <f>IF(AB32=1,'#3b Salarisschalen referentie-c'!$AA$143,"")</f>
        <v/>
      </c>
      <c r="BD32" s="82" t="str">
        <f>IF(AC32=1,'#3b Salarisschalen referentie-c'!$AA$143,"")</f>
        <v/>
      </c>
      <c r="BE32" s="70"/>
      <c r="BF32" s="82" t="str">
        <f>IF(D32=1,'#3b Salarisschalen referentie-c'!$AA$144,"")</f>
        <v/>
      </c>
      <c r="BG32" s="82" t="str">
        <f>IF(E32=1,'#3b Salarisschalen referentie-c'!$AA$144,"")</f>
        <v/>
      </c>
      <c r="BH32" s="82" t="str">
        <f>IF(F32=1,'#3b Salarisschalen referentie-c'!$AA$144,"")</f>
        <v/>
      </c>
      <c r="BI32" s="82" t="str">
        <f>IF(G32=1,'#3b Salarisschalen referentie-c'!$AA$144,"")</f>
        <v/>
      </c>
      <c r="BJ32" s="82" t="str">
        <f>IF(H32=1,'#3b Salarisschalen referentie-c'!$AA$144,"")</f>
        <v/>
      </c>
      <c r="BK32" s="82" t="str">
        <f>IF(I32=1,'#3b Salarisschalen referentie-c'!$AA$144,"")</f>
        <v/>
      </c>
      <c r="BL32" s="82" t="str">
        <f>IF(J32=1,'#3b Salarisschalen referentie-c'!$AA$144,"")</f>
        <v/>
      </c>
      <c r="BM32" s="82" t="str">
        <f>IF(K32=1,'#3b Salarisschalen referentie-c'!$AA$144,"")</f>
        <v/>
      </c>
      <c r="BN32" s="82" t="str">
        <f>IF(L32=1,'#3b Salarisschalen referentie-c'!$AA$144,"")</f>
        <v/>
      </c>
      <c r="BO32" s="82" t="str">
        <f>IF(M32=1,'#3b Salarisschalen referentie-c'!$AA$144,"")</f>
        <v/>
      </c>
      <c r="BP32" s="82" t="str">
        <f>IF(N32=1,'#3b Salarisschalen referentie-c'!$AA$144,"")</f>
        <v/>
      </c>
      <c r="BQ32" s="82" t="str">
        <f>IF(O32=1,'#3b Salarisschalen referentie-c'!$AA$144,"")</f>
        <v/>
      </c>
      <c r="BR32" s="82" t="str">
        <f>IF(P32=1,'#3b Salarisschalen referentie-c'!$AA$144,"")</f>
        <v/>
      </c>
      <c r="BS32" s="82" t="str">
        <f>IF(Q32=1,'#3b Salarisschalen referentie-c'!$AA$144,"")</f>
        <v/>
      </c>
      <c r="BT32" s="82" t="str">
        <f>IF(R32=1,'#3b Salarisschalen referentie-c'!$AA$144,"")</f>
        <v/>
      </c>
      <c r="BU32" s="82" t="str">
        <f>IF(S32=1,'#3b Salarisschalen referentie-c'!$AA$144,"")</f>
        <v/>
      </c>
      <c r="BV32" s="82" t="str">
        <f>IF(T32=1,'#3b Salarisschalen referentie-c'!$AA$144,"")</f>
        <v/>
      </c>
      <c r="BW32" s="82" t="str">
        <f>IF(U32=1,'#3b Salarisschalen referentie-c'!$AA$144,"")</f>
        <v/>
      </c>
      <c r="BX32" s="82" t="str">
        <f>IF(V32=1,'#3b Salarisschalen referentie-c'!$AA$144,"")</f>
        <v/>
      </c>
      <c r="BY32" s="82" t="str">
        <f>IF(W32=1,'#3b Salarisschalen referentie-c'!$AA$144,"")</f>
        <v/>
      </c>
      <c r="BZ32" s="82" t="str">
        <f>IF(X32=1,'#3b Salarisschalen referentie-c'!$AA$144,"")</f>
        <v/>
      </c>
      <c r="CA32" s="82" t="str">
        <f>IF(Y32=1,'#3b Salarisschalen referentie-c'!$AA$144,"")</f>
        <v/>
      </c>
      <c r="CB32" s="82" t="str">
        <f>IF(Z32=1,'#3b Salarisschalen referentie-c'!$AA$144,"")</f>
        <v/>
      </c>
      <c r="CC32" s="83">
        <f>IF(AA32=1,'#3b Salarisschalen referentie-c'!$AA$144,"")</f>
        <v>33.695930232558133</v>
      </c>
      <c r="CD32" s="82" t="str">
        <f>IF(AB32=1,'#3b Salarisschalen referentie-c'!$AA$144,"")</f>
        <v/>
      </c>
      <c r="CE32" s="82" t="str">
        <f>IF(AC32=1,'#3b Salarisschalen referentie-c'!$AA$144,"")</f>
        <v/>
      </c>
      <c r="CF32" s="70"/>
      <c r="CG32" s="82" t="str">
        <f>IF(D32=1,'#3b Salarisschalen referentie-c'!$AA$145,"")</f>
        <v/>
      </c>
      <c r="CH32" s="82" t="str">
        <f>IF(E32=1,'#3b Salarisschalen referentie-c'!$AA$145,"")</f>
        <v/>
      </c>
      <c r="CI32" s="82" t="str">
        <f>IF(F32=1,'#3b Salarisschalen referentie-c'!$AA$145,"")</f>
        <v/>
      </c>
      <c r="CJ32" s="82" t="str">
        <f>IF(G32=1,'#3b Salarisschalen referentie-c'!$AA$145,"")</f>
        <v/>
      </c>
      <c r="CK32" s="82" t="str">
        <f>IF(H32=1,'#3b Salarisschalen referentie-c'!$AA$145,"")</f>
        <v/>
      </c>
      <c r="CL32" s="82" t="str">
        <f>IF(I32=1,'#3b Salarisschalen referentie-c'!$AA$145,"")</f>
        <v/>
      </c>
      <c r="CM32" s="82" t="str">
        <f>IF(J32=1,'#3b Salarisschalen referentie-c'!$AA$145,"")</f>
        <v/>
      </c>
      <c r="CN32" s="82" t="str">
        <f>IF(K32=1,'#3b Salarisschalen referentie-c'!$AA$145,"")</f>
        <v/>
      </c>
      <c r="CO32" s="82" t="str">
        <f>IF(L32=1,'#3b Salarisschalen referentie-c'!$AA$145,"")</f>
        <v/>
      </c>
      <c r="CP32" s="82" t="str">
        <f>IF(M32=1,'#3b Salarisschalen referentie-c'!$AA$145,"")</f>
        <v/>
      </c>
      <c r="CQ32" s="82" t="str">
        <f>IF(N32=1,'#3b Salarisschalen referentie-c'!$AA$145,"")</f>
        <v/>
      </c>
      <c r="CR32" s="82" t="str">
        <f>IF(O32=1,'#3b Salarisschalen referentie-c'!$AA$145,"")</f>
        <v/>
      </c>
      <c r="CS32" s="82" t="str">
        <f>IF(P32=1,'#3b Salarisschalen referentie-c'!$AA$145,"")</f>
        <v/>
      </c>
      <c r="CT32" s="82" t="str">
        <f>IF(Q32=1,'#3b Salarisschalen referentie-c'!$AA$145,"")</f>
        <v/>
      </c>
      <c r="CU32" s="82" t="str">
        <f>IF(R32=1,'#3b Salarisschalen referentie-c'!$AA$145,"")</f>
        <v/>
      </c>
      <c r="CV32" s="82" t="str">
        <f>IF(S32=1,'#3b Salarisschalen referentie-c'!$AA$145,"")</f>
        <v/>
      </c>
      <c r="CW32" s="82" t="str">
        <f>IF(T32=1,'#3b Salarisschalen referentie-c'!$AA$145,"")</f>
        <v/>
      </c>
      <c r="CX32" s="82" t="str">
        <f>IF(U32=1,'#3b Salarisschalen referentie-c'!$AA$145,"")</f>
        <v/>
      </c>
      <c r="CY32" s="82" t="str">
        <f>IF(V32=1,'#3b Salarisschalen referentie-c'!$AA$145,"")</f>
        <v/>
      </c>
      <c r="CZ32" s="82" t="str">
        <f>IF(W32=1,'#3b Salarisschalen referentie-c'!$AA$145,"")</f>
        <v/>
      </c>
      <c r="DA32" s="82" t="str">
        <f>IF(X32=1,'#3b Salarisschalen referentie-c'!$AA$145,"")</f>
        <v/>
      </c>
      <c r="DB32" s="82" t="str">
        <f>IF(Y32=1,'#3b Salarisschalen referentie-c'!$AA$145,"")</f>
        <v/>
      </c>
      <c r="DC32" s="82" t="str">
        <f>IF(Z32=1,'#3b Salarisschalen referentie-c'!$AA$145,"")</f>
        <v/>
      </c>
      <c r="DD32" s="83">
        <f>IF(AA32=1,'#3b Salarisschalen referentie-c'!$AA$145,"")</f>
        <v>37.419069767441854</v>
      </c>
      <c r="DE32" s="82" t="str">
        <f>IF(AB32=1,'#3b Salarisschalen referentie-c'!$AA$145,"")</f>
        <v/>
      </c>
      <c r="DF32" s="82" t="str">
        <f>IF(AC32=1,'#3b Salarisschalen referentie-c'!$AA$145,"")</f>
        <v/>
      </c>
    </row>
    <row r="33" spans="1:110" ht="13.2" x14ac:dyDescent="0.25">
      <c r="A33" s="41"/>
      <c r="B33" s="41" t="s">
        <v>135</v>
      </c>
      <c r="C33" s="17" t="s">
        <v>136</v>
      </c>
      <c r="P33" s="17">
        <v>1</v>
      </c>
      <c r="AD33" s="70"/>
      <c r="AE33" s="82" t="str">
        <f>IF(D33=1,'#3b Salarisschalen referentie-c'!$Y$143,"")</f>
        <v/>
      </c>
      <c r="AF33" s="82" t="str">
        <f>IF(E33=1,'#3b Salarisschalen referentie-c'!$Y$143,"")</f>
        <v/>
      </c>
      <c r="AG33" s="82" t="str">
        <f>IF(F33=1,'#3b Salarisschalen referentie-c'!$Y$143,"")</f>
        <v/>
      </c>
      <c r="AH33" s="82" t="str">
        <f>IF(G33=1,'#3b Salarisschalen referentie-c'!$Y$143,"")</f>
        <v/>
      </c>
      <c r="AI33" s="82" t="str">
        <f>IF(H33=1,'#3b Salarisschalen referentie-c'!$Y$143,"")</f>
        <v/>
      </c>
      <c r="AJ33" s="82" t="str">
        <f>IF(I33=1,'#3b Salarisschalen referentie-c'!$Y$143,"")</f>
        <v/>
      </c>
      <c r="AK33" s="82" t="str">
        <f>IF(J33=1,'#3b Salarisschalen referentie-c'!$Y$143,"")</f>
        <v/>
      </c>
      <c r="AL33" s="82" t="str">
        <f>IF(K33=1,'#3b Salarisschalen referentie-c'!$Y$143,"")</f>
        <v/>
      </c>
      <c r="AM33" s="82" t="str">
        <f>IF(L33=1,'#3b Salarisschalen referentie-c'!$Y$143,"")</f>
        <v/>
      </c>
      <c r="AN33" s="82" t="str">
        <f>IF(M33=1,'#3b Salarisschalen referentie-c'!$Y$143,"")</f>
        <v/>
      </c>
      <c r="AO33" s="82" t="str">
        <f>IF(N33=1,'#3b Salarisschalen referentie-c'!$Y$143,"")</f>
        <v/>
      </c>
      <c r="AP33" s="82" t="str">
        <f>IF(O33=1,'#3b Salarisschalen referentie-c'!$Y$143,"")</f>
        <v/>
      </c>
      <c r="AQ33" s="83">
        <f>IF(P33=1,'#3b Salarisschalen referentie-c'!$Y$143,"")</f>
        <v>22.939534883720931</v>
      </c>
      <c r="AR33" s="82" t="str">
        <f>IF(Q33=1,'#3b Salarisschalen referentie-c'!$Y$143,"")</f>
        <v/>
      </c>
      <c r="AS33" s="82" t="str">
        <f>IF(R33=1,'#3b Salarisschalen referentie-c'!$Y$143,"")</f>
        <v/>
      </c>
      <c r="AT33" s="82" t="str">
        <f>IF(S33=1,'#3b Salarisschalen referentie-c'!$Y$143,"")</f>
        <v/>
      </c>
      <c r="AU33" s="82" t="str">
        <f>IF(T33=1,'#3b Salarisschalen referentie-c'!$Y$143,"")</f>
        <v/>
      </c>
      <c r="AV33" s="82" t="str">
        <f>IF(U33=1,'#3b Salarisschalen referentie-c'!$Y$143,"")</f>
        <v/>
      </c>
      <c r="AW33" s="82" t="str">
        <f>IF(V33=1,'#3b Salarisschalen referentie-c'!$Y$143,"")</f>
        <v/>
      </c>
      <c r="AX33" s="82" t="str">
        <f>IF(W33=1,'#3b Salarisschalen referentie-c'!$Y$143,"")</f>
        <v/>
      </c>
      <c r="AY33" s="82" t="str">
        <f>IF(X33=1,'#3b Salarisschalen referentie-c'!$Y$143,"")</f>
        <v/>
      </c>
      <c r="AZ33" s="82" t="str">
        <f>IF(Y33=1,'#3b Salarisschalen referentie-c'!$Y$143,"")</f>
        <v/>
      </c>
      <c r="BA33" s="82" t="str">
        <f>IF(Z33=1,'#3b Salarisschalen referentie-c'!$Y$143,"")</f>
        <v/>
      </c>
      <c r="BB33" s="82" t="str">
        <f>IF(AA33=1,'#3b Salarisschalen referentie-c'!$Y$143,"")</f>
        <v/>
      </c>
      <c r="BC33" s="82" t="str">
        <f>IF(AB33=1,'#3b Salarisschalen referentie-c'!$Y$143,"")</f>
        <v/>
      </c>
      <c r="BD33" s="82" t="str">
        <f>IF(AC33=1,'#3b Salarisschalen referentie-c'!$Y$143,"")</f>
        <v/>
      </c>
      <c r="BE33" s="70"/>
      <c r="BF33" s="82" t="str">
        <f>IF(D33=1,'#3b Salarisschalen referentie-c'!$Y$144,"")</f>
        <v/>
      </c>
      <c r="BG33" s="82" t="str">
        <f>IF(E33=1,'#3b Salarisschalen referentie-c'!$Y$144,"")</f>
        <v/>
      </c>
      <c r="BH33" s="82" t="str">
        <f>IF(F33=1,'#3b Salarisschalen referentie-c'!$Y$144,"")</f>
        <v/>
      </c>
      <c r="BI33" s="82" t="str">
        <f>IF(G33=1,'#3b Salarisschalen referentie-c'!$Y$144,"")</f>
        <v/>
      </c>
      <c r="BJ33" s="82" t="str">
        <f>IF(H33=1,'#3b Salarisschalen referentie-c'!$Y$144,"")</f>
        <v/>
      </c>
      <c r="BK33" s="82" t="str">
        <f>IF(I33=1,'#3b Salarisschalen referentie-c'!$Y$144,"")</f>
        <v/>
      </c>
      <c r="BL33" s="82" t="str">
        <f>IF(J33=1,'#3b Salarisschalen referentie-c'!$Y$144,"")</f>
        <v/>
      </c>
      <c r="BM33" s="82" t="str">
        <f>IF(K33=1,'#3b Salarisschalen referentie-c'!$Y$144,"")</f>
        <v/>
      </c>
      <c r="BN33" s="82" t="str">
        <f>IF(L33=1,'#3b Salarisschalen referentie-c'!$Y$144,"")</f>
        <v/>
      </c>
      <c r="BO33" s="82" t="str">
        <f>IF(M33=1,'#3b Salarisschalen referentie-c'!$Y$144,"")</f>
        <v/>
      </c>
      <c r="BP33" s="82" t="str">
        <f>IF(N33=1,'#3b Salarisschalen referentie-c'!$Y$144,"")</f>
        <v/>
      </c>
      <c r="BQ33" s="82" t="str">
        <f>IF(O33=1,'#3b Salarisschalen referentie-c'!$Y$144,"")</f>
        <v/>
      </c>
      <c r="BR33" s="83">
        <f>IF(P33=1,'#3b Salarisschalen referentie-c'!$Y$144,"")</f>
        <v>26.065116279069766</v>
      </c>
      <c r="BS33" s="82" t="str">
        <f>IF(Q33=1,'#3b Salarisschalen referentie-c'!$Y$144,"")</f>
        <v/>
      </c>
      <c r="BT33" s="82" t="str">
        <f>IF(R33=1,'#3b Salarisschalen referentie-c'!$Y$144,"")</f>
        <v/>
      </c>
      <c r="BU33" s="82" t="str">
        <f>IF(S33=1,'#3b Salarisschalen referentie-c'!$Y$144,"")</f>
        <v/>
      </c>
      <c r="BV33" s="82" t="str">
        <f>IF(T33=1,'#3b Salarisschalen referentie-c'!$Y$144,"")</f>
        <v/>
      </c>
      <c r="BW33" s="82" t="str">
        <f>IF(U33=1,'#3b Salarisschalen referentie-c'!$Y$144,"")</f>
        <v/>
      </c>
      <c r="BX33" s="82" t="str">
        <f>IF(V33=1,'#3b Salarisschalen referentie-c'!$Y$144,"")</f>
        <v/>
      </c>
      <c r="BY33" s="82" t="str">
        <f>IF(W33=1,'#3b Salarisschalen referentie-c'!$Y$144,"")</f>
        <v/>
      </c>
      <c r="BZ33" s="82" t="str">
        <f>IF(X33=1,'#3b Salarisschalen referentie-c'!$Y$144,"")</f>
        <v/>
      </c>
      <c r="CA33" s="82" t="str">
        <f>IF(Y33=1,'#3b Salarisschalen referentie-c'!$Y$144,"")</f>
        <v/>
      </c>
      <c r="CB33" s="82" t="str">
        <f>IF(Z33=1,'#3b Salarisschalen referentie-c'!$Y$144,"")</f>
        <v/>
      </c>
      <c r="CC33" s="82" t="str">
        <f>IF(AA33=1,'#3b Salarisschalen referentie-c'!$Y$144,"")</f>
        <v/>
      </c>
      <c r="CD33" s="82" t="str">
        <f>IF(AB33=1,'#3b Salarisschalen referentie-c'!$Y$144,"")</f>
        <v/>
      </c>
      <c r="CE33" s="82" t="str">
        <f>IF(AC33=1,'#3b Salarisschalen referentie-c'!$Y$144,"")</f>
        <v/>
      </c>
      <c r="CF33" s="70"/>
      <c r="CG33" s="82" t="str">
        <f>IF(D33=1,'#3b Salarisschalen referentie-c'!$Y$145,"")</f>
        <v/>
      </c>
      <c r="CH33" s="82" t="str">
        <f>IF(E33=1,'#3b Salarisschalen referentie-c'!$Y$145,"")</f>
        <v/>
      </c>
      <c r="CI33" s="82" t="str">
        <f>IF(F33=1,'#3b Salarisschalen referentie-c'!$Y$145,"")</f>
        <v/>
      </c>
      <c r="CJ33" s="82" t="str">
        <f>IF(G33=1,'#3b Salarisschalen referentie-c'!$Y$145,"")</f>
        <v/>
      </c>
      <c r="CK33" s="82" t="str">
        <f>IF(H33=1,'#3b Salarisschalen referentie-c'!$Y$145,"")</f>
        <v/>
      </c>
      <c r="CL33" s="82" t="str">
        <f>IF(I33=1,'#3b Salarisschalen referentie-c'!$Y$145,"")</f>
        <v/>
      </c>
      <c r="CM33" s="82" t="str">
        <f>IF(J33=1,'#3b Salarisschalen referentie-c'!$Y$145,"")</f>
        <v/>
      </c>
      <c r="CN33" s="82" t="str">
        <f>IF(K33=1,'#3b Salarisschalen referentie-c'!$Y$145,"")</f>
        <v/>
      </c>
      <c r="CO33" s="82" t="str">
        <f>IF(L33=1,'#3b Salarisschalen referentie-c'!$Y$145,"")</f>
        <v/>
      </c>
      <c r="CP33" s="82" t="str">
        <f>IF(M33=1,'#3b Salarisschalen referentie-c'!$Y$145,"")</f>
        <v/>
      </c>
      <c r="CQ33" s="82" t="str">
        <f>IF(N33=1,'#3b Salarisschalen referentie-c'!$Y$145,"")</f>
        <v/>
      </c>
      <c r="CR33" s="82" t="str">
        <f>IF(O33=1,'#3b Salarisschalen referentie-c'!$Y$145,"")</f>
        <v/>
      </c>
      <c r="CS33" s="83">
        <f>IF(P33=1,'#3b Salarisschalen referentie-c'!$Y$145,"")</f>
        <v>30.068770764119595</v>
      </c>
      <c r="CT33" s="82" t="str">
        <f>IF(Q33=1,'#3b Salarisschalen referentie-c'!$Y$145,"")</f>
        <v/>
      </c>
      <c r="CU33" s="82" t="str">
        <f>IF(R33=1,'#3b Salarisschalen referentie-c'!$Y$145,"")</f>
        <v/>
      </c>
      <c r="CV33" s="82" t="str">
        <f>IF(S33=1,'#3b Salarisschalen referentie-c'!$Y$145,"")</f>
        <v/>
      </c>
      <c r="CW33" s="82" t="str">
        <f>IF(T33=1,'#3b Salarisschalen referentie-c'!$Y$145,"")</f>
        <v/>
      </c>
      <c r="CX33" s="82" t="str">
        <f>IF(U33=1,'#3b Salarisschalen referentie-c'!$Y$145,"")</f>
        <v/>
      </c>
      <c r="CY33" s="82" t="str">
        <f>IF(V33=1,'#3b Salarisschalen referentie-c'!$Y$145,"")</f>
        <v/>
      </c>
      <c r="CZ33" s="82" t="str">
        <f>IF(W33=1,'#3b Salarisschalen referentie-c'!$Y$145,"")</f>
        <v/>
      </c>
      <c r="DA33" s="82" t="str">
        <f>IF(X33=1,'#3b Salarisschalen referentie-c'!$Y$145,"")</f>
        <v/>
      </c>
      <c r="DB33" s="82" t="str">
        <f>IF(Y33=1,'#3b Salarisschalen referentie-c'!$Y$145,"")</f>
        <v/>
      </c>
      <c r="DC33" s="82" t="str">
        <f>IF(Z33=1,'#3b Salarisschalen referentie-c'!$Y$145,"")</f>
        <v/>
      </c>
      <c r="DD33" s="82" t="str">
        <f>IF(AA33=1,'#3b Salarisschalen referentie-c'!$Y$145,"")</f>
        <v/>
      </c>
      <c r="DE33" s="82" t="str">
        <f>IF(AB33=1,'#3b Salarisschalen referentie-c'!$Y$145,"")</f>
        <v/>
      </c>
      <c r="DF33" s="82" t="str">
        <f>IF(AC33=1,'#3b Salarisschalen referentie-c'!$Y$145,"")</f>
        <v/>
      </c>
    </row>
    <row r="34" spans="1:110" ht="13.2" x14ac:dyDescent="0.25">
      <c r="A34" s="41"/>
      <c r="B34" s="41" t="s">
        <v>135</v>
      </c>
      <c r="C34" s="17" t="s">
        <v>78</v>
      </c>
      <c r="Q34" s="17">
        <v>1</v>
      </c>
      <c r="AD34" s="70"/>
      <c r="AE34" s="82" t="str">
        <f>IF(D34=1,'#3b Salarisschalen referentie-c'!$AA$143,"")</f>
        <v/>
      </c>
      <c r="AF34" s="82" t="str">
        <f>IF(E34=1,'#3b Salarisschalen referentie-c'!$AA$143,"")</f>
        <v/>
      </c>
      <c r="AG34" s="82" t="str">
        <f>IF(F34=1,'#3b Salarisschalen referentie-c'!$AA$143,"")</f>
        <v/>
      </c>
      <c r="AH34" s="82" t="str">
        <f>IF(G34=1,'#3b Salarisschalen referentie-c'!$AA$143,"")</f>
        <v/>
      </c>
      <c r="AI34" s="82" t="str">
        <f>IF(H34=1,'#3b Salarisschalen referentie-c'!$AA$143,"")</f>
        <v/>
      </c>
      <c r="AJ34" s="82" t="str">
        <f>IF(I34=1,'#3b Salarisschalen referentie-c'!$AA$143,"")</f>
        <v/>
      </c>
      <c r="AK34" s="82" t="str">
        <f>IF(J34=1,'#3b Salarisschalen referentie-c'!$AA$143,"")</f>
        <v/>
      </c>
      <c r="AL34" s="82" t="str">
        <f>IF(K34=1,'#3b Salarisschalen referentie-c'!$AA$143,"")</f>
        <v/>
      </c>
      <c r="AM34" s="82" t="str">
        <f>IF(L34=1,'#3b Salarisschalen referentie-c'!$AA$143,"")</f>
        <v/>
      </c>
      <c r="AN34" s="82" t="str">
        <f>IF(M34=1,'#3b Salarisschalen referentie-c'!$AA$143,"")</f>
        <v/>
      </c>
      <c r="AO34" s="82" t="str">
        <f>IF(N34=1,'#3b Salarisschalen referentie-c'!$AA$143,"")</f>
        <v/>
      </c>
      <c r="AP34" s="82" t="str">
        <f>IF(O34=1,'#3b Salarisschalen referentie-c'!$AA$143,"")</f>
        <v/>
      </c>
      <c r="AQ34" s="82" t="str">
        <f>IF(P34=1,'#3b Salarisschalen referentie-c'!$AA$143,"")</f>
        <v/>
      </c>
      <c r="AR34" s="83">
        <f>IF(Q34=1,'#3b Salarisschalen referentie-c'!$AA$143,"")</f>
        <v>30.027906976744184</v>
      </c>
      <c r="AS34" s="82" t="str">
        <f>IF(R34=1,'#3b Salarisschalen referentie-c'!$AA$143,"")</f>
        <v/>
      </c>
      <c r="AT34" s="82" t="str">
        <f>IF(S34=1,'#3b Salarisschalen referentie-c'!$AA$143,"")</f>
        <v/>
      </c>
      <c r="AU34" s="82" t="str">
        <f>IF(T34=1,'#3b Salarisschalen referentie-c'!$AA$143,"")</f>
        <v/>
      </c>
      <c r="AV34" s="82" t="str">
        <f>IF(U34=1,'#3b Salarisschalen referentie-c'!$AA$143,"")</f>
        <v/>
      </c>
      <c r="AW34" s="82" t="str">
        <f>IF(V34=1,'#3b Salarisschalen referentie-c'!$AA$143,"")</f>
        <v/>
      </c>
      <c r="AX34" s="82" t="str">
        <f>IF(W34=1,'#3b Salarisschalen referentie-c'!$AA$143,"")</f>
        <v/>
      </c>
      <c r="AY34" s="82" t="str">
        <f>IF(X34=1,'#3b Salarisschalen referentie-c'!$AA$143,"")</f>
        <v/>
      </c>
      <c r="AZ34" s="82" t="str">
        <f>IF(Y34=1,'#3b Salarisschalen referentie-c'!$AA$143,"")</f>
        <v/>
      </c>
      <c r="BA34" s="82" t="str">
        <f>IF(Z34=1,'#3b Salarisschalen referentie-c'!$AA$143,"")</f>
        <v/>
      </c>
      <c r="BB34" s="82" t="str">
        <f>IF(AA34=1,'#3b Salarisschalen referentie-c'!$AA$143,"")</f>
        <v/>
      </c>
      <c r="BC34" s="82" t="str">
        <f>IF(AB34=1,'#3b Salarisschalen referentie-c'!$AA$143,"")</f>
        <v/>
      </c>
      <c r="BD34" s="82" t="str">
        <f>IF(AC34=1,'#3b Salarisschalen referentie-c'!$AA$143,"")</f>
        <v/>
      </c>
      <c r="BE34" s="70"/>
      <c r="BF34" s="82" t="str">
        <f>IF(D34=1,'#3b Salarisschalen referentie-c'!$AA$144,"")</f>
        <v/>
      </c>
      <c r="BG34" s="82" t="str">
        <f>IF(E34=1,'#3b Salarisschalen referentie-c'!$AA$144,"")</f>
        <v/>
      </c>
      <c r="BH34" s="82" t="str">
        <f>IF(F34=1,'#3b Salarisschalen referentie-c'!$AA$144,"")</f>
        <v/>
      </c>
      <c r="BI34" s="82" t="str">
        <f>IF(G34=1,'#3b Salarisschalen referentie-c'!$AA$144,"")</f>
        <v/>
      </c>
      <c r="BJ34" s="82" t="str">
        <f>IF(H34=1,'#3b Salarisschalen referentie-c'!$AA$144,"")</f>
        <v/>
      </c>
      <c r="BK34" s="82" t="str">
        <f>IF(I34=1,'#3b Salarisschalen referentie-c'!$AA$144,"")</f>
        <v/>
      </c>
      <c r="BL34" s="82" t="str">
        <f>IF(J34=1,'#3b Salarisschalen referentie-c'!$AA$144,"")</f>
        <v/>
      </c>
      <c r="BM34" s="82" t="str">
        <f>IF(K34=1,'#3b Salarisschalen referentie-c'!$AA$144,"")</f>
        <v/>
      </c>
      <c r="BN34" s="82" t="str">
        <f>IF(L34=1,'#3b Salarisschalen referentie-c'!$AA$144,"")</f>
        <v/>
      </c>
      <c r="BO34" s="82" t="str">
        <f>IF(M34=1,'#3b Salarisschalen referentie-c'!$AA$144,"")</f>
        <v/>
      </c>
      <c r="BP34" s="82" t="str">
        <f>IF(N34=1,'#3b Salarisschalen referentie-c'!$AA$144,"")</f>
        <v/>
      </c>
      <c r="BQ34" s="82" t="str">
        <f>IF(O34=1,'#3b Salarisschalen referentie-c'!$AA$144,"")</f>
        <v/>
      </c>
      <c r="BR34" s="82" t="str">
        <f>IF(P34=1,'#3b Salarisschalen referentie-c'!$AA$144,"")</f>
        <v/>
      </c>
      <c r="BS34" s="83">
        <f>IF(Q34=1,'#3b Salarisschalen referentie-c'!$AA$144,"")</f>
        <v>33.695930232558133</v>
      </c>
      <c r="BT34" s="82" t="str">
        <f>IF(R34=1,'#3b Salarisschalen referentie-c'!$AA$144,"")</f>
        <v/>
      </c>
      <c r="BU34" s="82" t="str">
        <f>IF(S34=1,'#3b Salarisschalen referentie-c'!$AA$144,"")</f>
        <v/>
      </c>
      <c r="BV34" s="82" t="str">
        <f>IF(T34=1,'#3b Salarisschalen referentie-c'!$AA$144,"")</f>
        <v/>
      </c>
      <c r="BW34" s="82" t="str">
        <f>IF(U34=1,'#3b Salarisschalen referentie-c'!$AA$144,"")</f>
        <v/>
      </c>
      <c r="BX34" s="82" t="str">
        <f>IF(V34=1,'#3b Salarisschalen referentie-c'!$AA$144,"")</f>
        <v/>
      </c>
      <c r="BY34" s="82" t="str">
        <f>IF(W34=1,'#3b Salarisschalen referentie-c'!$AA$144,"")</f>
        <v/>
      </c>
      <c r="BZ34" s="82" t="str">
        <f>IF(X34=1,'#3b Salarisschalen referentie-c'!$AA$144,"")</f>
        <v/>
      </c>
      <c r="CA34" s="82" t="str">
        <f>IF(Y34=1,'#3b Salarisschalen referentie-c'!$AA$144,"")</f>
        <v/>
      </c>
      <c r="CB34" s="82" t="str">
        <f>IF(Z34=1,'#3b Salarisschalen referentie-c'!$AA$144,"")</f>
        <v/>
      </c>
      <c r="CC34" s="82" t="str">
        <f>IF(AA34=1,'#3b Salarisschalen referentie-c'!$AA$144,"")</f>
        <v/>
      </c>
      <c r="CD34" s="82" t="str">
        <f>IF(AB34=1,'#3b Salarisschalen referentie-c'!$AA$144,"")</f>
        <v/>
      </c>
      <c r="CE34" s="82" t="str">
        <f>IF(AC34=1,'#3b Salarisschalen referentie-c'!$AA$144,"")</f>
        <v/>
      </c>
      <c r="CF34" s="70"/>
      <c r="CG34" s="82" t="str">
        <f>IF(D34=1,'#3b Salarisschalen referentie-c'!$AA$145,"")</f>
        <v/>
      </c>
      <c r="CH34" s="82" t="str">
        <f>IF(E34=1,'#3b Salarisschalen referentie-c'!$AA$145,"")</f>
        <v/>
      </c>
      <c r="CI34" s="82" t="str">
        <f>IF(F34=1,'#3b Salarisschalen referentie-c'!$AA$145,"")</f>
        <v/>
      </c>
      <c r="CJ34" s="82" t="str">
        <f>IF(G34=1,'#3b Salarisschalen referentie-c'!$AA$145,"")</f>
        <v/>
      </c>
      <c r="CK34" s="82" t="str">
        <f>IF(H34=1,'#3b Salarisschalen referentie-c'!$AA$145,"")</f>
        <v/>
      </c>
      <c r="CL34" s="82" t="str">
        <f>IF(I34=1,'#3b Salarisschalen referentie-c'!$AA$145,"")</f>
        <v/>
      </c>
      <c r="CM34" s="82" t="str">
        <f>IF(J34=1,'#3b Salarisschalen referentie-c'!$AA$145,"")</f>
        <v/>
      </c>
      <c r="CN34" s="82" t="str">
        <f>IF(K34=1,'#3b Salarisschalen referentie-c'!$AA$145,"")</f>
        <v/>
      </c>
      <c r="CO34" s="82" t="str">
        <f>IF(L34=1,'#3b Salarisschalen referentie-c'!$AA$145,"")</f>
        <v/>
      </c>
      <c r="CP34" s="82" t="str">
        <f>IF(M34=1,'#3b Salarisschalen referentie-c'!$AA$145,"")</f>
        <v/>
      </c>
      <c r="CQ34" s="82" t="str">
        <f>IF(N34=1,'#3b Salarisschalen referentie-c'!$AA$145,"")</f>
        <v/>
      </c>
      <c r="CR34" s="82" t="str">
        <f>IF(O34=1,'#3b Salarisschalen referentie-c'!$AA$145,"")</f>
        <v/>
      </c>
      <c r="CS34" s="82" t="str">
        <f>IF(P34=1,'#3b Salarisschalen referentie-c'!$AA$145,"")</f>
        <v/>
      </c>
      <c r="CT34" s="83">
        <f>IF(Q34=1,'#3b Salarisschalen referentie-c'!$AA$145,"")</f>
        <v>37.419069767441854</v>
      </c>
      <c r="CU34" s="82" t="str">
        <f>IF(R34=1,'#3b Salarisschalen referentie-c'!$AA$145,"")</f>
        <v/>
      </c>
      <c r="CV34" s="82" t="str">
        <f>IF(S34=1,'#3b Salarisschalen referentie-c'!$AA$145,"")</f>
        <v/>
      </c>
      <c r="CW34" s="82" t="str">
        <f>IF(T34=1,'#3b Salarisschalen referentie-c'!$AA$145,"")</f>
        <v/>
      </c>
      <c r="CX34" s="82" t="str">
        <f>IF(U34=1,'#3b Salarisschalen referentie-c'!$AA$145,"")</f>
        <v/>
      </c>
      <c r="CY34" s="82" t="str">
        <f>IF(V34=1,'#3b Salarisschalen referentie-c'!$AA$145,"")</f>
        <v/>
      </c>
      <c r="CZ34" s="82" t="str">
        <f>IF(W34=1,'#3b Salarisschalen referentie-c'!$AA$145,"")</f>
        <v/>
      </c>
      <c r="DA34" s="82" t="str">
        <f>IF(X34=1,'#3b Salarisschalen referentie-c'!$AA$145,"")</f>
        <v/>
      </c>
      <c r="DB34" s="82" t="str">
        <f>IF(Y34=1,'#3b Salarisschalen referentie-c'!$AA$145,"")</f>
        <v/>
      </c>
      <c r="DC34" s="82" t="str">
        <f>IF(Z34=1,'#3b Salarisschalen referentie-c'!$AA$145,"")</f>
        <v/>
      </c>
      <c r="DD34" s="82" t="str">
        <f>IF(AA34=1,'#3b Salarisschalen referentie-c'!$AA$145,"")</f>
        <v/>
      </c>
      <c r="DE34" s="82" t="str">
        <f>IF(AB34=1,'#3b Salarisschalen referentie-c'!$AA$145,"")</f>
        <v/>
      </c>
      <c r="DF34" s="82" t="str">
        <f>IF(AC34=1,'#3b Salarisschalen referentie-c'!$AA$145,"")</f>
        <v/>
      </c>
    </row>
    <row r="35" spans="1:110" ht="13.2" x14ac:dyDescent="0.25">
      <c r="A35" s="41"/>
      <c r="B35" s="41" t="s">
        <v>137</v>
      </c>
      <c r="C35" s="17" t="s">
        <v>76</v>
      </c>
      <c r="AD35" s="70"/>
      <c r="AE35" s="82" t="str">
        <f>IF(D35=1,'#3b Salarisschalen referentie-c'!$Y$143,"")</f>
        <v/>
      </c>
      <c r="AF35" s="82" t="str">
        <f>IF(E35=1,'#3b Salarisschalen referentie-c'!$Y$143,"")</f>
        <v/>
      </c>
      <c r="AG35" s="82" t="str">
        <f>IF(F35=1,'#3b Salarisschalen referentie-c'!$Y$143,"")</f>
        <v/>
      </c>
      <c r="AH35" s="82" t="str">
        <f>IF(G35=1,'#3b Salarisschalen referentie-c'!$Y$143,"")</f>
        <v/>
      </c>
      <c r="AI35" s="82" t="str">
        <f>IF(H35=1,'#3b Salarisschalen referentie-c'!$Y$143,"")</f>
        <v/>
      </c>
      <c r="AJ35" s="82" t="str">
        <f>IF(I35=1,'#3b Salarisschalen referentie-c'!$Y$143,"")</f>
        <v/>
      </c>
      <c r="AK35" s="82" t="str">
        <f>IF(J35=1,'#3b Salarisschalen referentie-c'!$Y$143,"")</f>
        <v/>
      </c>
      <c r="AL35" s="82" t="str">
        <f>IF(K35=1,'#3b Salarisschalen referentie-c'!$Y$143,"")</f>
        <v/>
      </c>
      <c r="AM35" s="82" t="str">
        <f>IF(L35=1,'#3b Salarisschalen referentie-c'!$Y$143,"")</f>
        <v/>
      </c>
      <c r="AN35" s="82" t="str">
        <f>IF(M35=1,'#3b Salarisschalen referentie-c'!$Y$143,"")</f>
        <v/>
      </c>
      <c r="AO35" s="82" t="str">
        <f>IF(N35=1,'#3b Salarisschalen referentie-c'!$Y$143,"")</f>
        <v/>
      </c>
      <c r="AP35" s="82" t="str">
        <f>IF(O35=1,'#3b Salarisschalen referentie-c'!$Y$143,"")</f>
        <v/>
      </c>
      <c r="AQ35" s="82" t="str">
        <f>IF(P35=1,'#3b Salarisschalen referentie-c'!$Y$143,"")</f>
        <v/>
      </c>
      <c r="AR35" s="82" t="str">
        <f>IF(Q35=1,'#3b Salarisschalen referentie-c'!$Y$143,"")</f>
        <v/>
      </c>
      <c r="AS35" s="82" t="str">
        <f>IF(R35=1,'#3b Salarisschalen referentie-c'!$Y$143,"")</f>
        <v/>
      </c>
      <c r="AT35" s="82" t="str">
        <f>IF(S35=1,'#3b Salarisschalen referentie-c'!$Y$143,"")</f>
        <v/>
      </c>
      <c r="AU35" s="82" t="str">
        <f>IF(T35=1,'#3b Salarisschalen referentie-c'!$Y$143,"")</f>
        <v/>
      </c>
      <c r="AV35" s="82" t="str">
        <f>IF(U35=1,'#3b Salarisschalen referentie-c'!$Y$143,"")</f>
        <v/>
      </c>
      <c r="AW35" s="82" t="str">
        <f>IF(V35=1,'#3b Salarisschalen referentie-c'!$Y$143,"")</f>
        <v/>
      </c>
      <c r="AX35" s="82" t="str">
        <f>IF(W35=1,'#3b Salarisschalen referentie-c'!$Y$143,"")</f>
        <v/>
      </c>
      <c r="AY35" s="82" t="str">
        <f>IF(X35=1,'#3b Salarisschalen referentie-c'!$Y$143,"")</f>
        <v/>
      </c>
      <c r="AZ35" s="82" t="str">
        <f>IF(Y35=1,'#3b Salarisschalen referentie-c'!$Y$143,"")</f>
        <v/>
      </c>
      <c r="BA35" s="82" t="str">
        <f>IF(Z35=1,'#3b Salarisschalen referentie-c'!$Y$143,"")</f>
        <v/>
      </c>
      <c r="BB35" s="82" t="str">
        <f>IF(AA35=1,'#3b Salarisschalen referentie-c'!$Y$143,"")</f>
        <v/>
      </c>
      <c r="BC35" s="82" t="str">
        <f>IF(AB35=1,'#3b Salarisschalen referentie-c'!$Y$143,"")</f>
        <v/>
      </c>
      <c r="BD35" s="82" t="str">
        <f>IF(AC35=1,'#3b Salarisschalen referentie-c'!$Y$143,"")</f>
        <v/>
      </c>
      <c r="BE35" s="70"/>
      <c r="BF35" s="82" t="str">
        <f>IF(D35=1,'#3b Salarisschalen referentie-c'!$Y$144,"")</f>
        <v/>
      </c>
      <c r="BG35" s="82" t="str">
        <f>IF(E35=1,'#3b Salarisschalen referentie-c'!$Y$144,"")</f>
        <v/>
      </c>
      <c r="BH35" s="82" t="str">
        <f>IF(F35=1,'#3b Salarisschalen referentie-c'!$Y$144,"")</f>
        <v/>
      </c>
      <c r="BI35" s="82" t="str">
        <f>IF(G35=1,'#3b Salarisschalen referentie-c'!$Y$144,"")</f>
        <v/>
      </c>
      <c r="BJ35" s="82" t="str">
        <f>IF(H35=1,'#3b Salarisschalen referentie-c'!$Y$144,"")</f>
        <v/>
      </c>
      <c r="BK35" s="82" t="str">
        <f>IF(I35=1,'#3b Salarisschalen referentie-c'!$Y$144,"")</f>
        <v/>
      </c>
      <c r="BL35" s="82" t="str">
        <f>IF(J35=1,'#3b Salarisschalen referentie-c'!$Y$144,"")</f>
        <v/>
      </c>
      <c r="BM35" s="82" t="str">
        <f>IF(K35=1,'#3b Salarisschalen referentie-c'!$Y$144,"")</f>
        <v/>
      </c>
      <c r="BN35" s="82" t="str">
        <f>IF(L35=1,'#3b Salarisschalen referentie-c'!$Y$144,"")</f>
        <v/>
      </c>
      <c r="BO35" s="82" t="str">
        <f>IF(M35=1,'#3b Salarisschalen referentie-c'!$Y$144,"")</f>
        <v/>
      </c>
      <c r="BP35" s="82" t="str">
        <f>IF(N35=1,'#3b Salarisschalen referentie-c'!$Y$144,"")</f>
        <v/>
      </c>
      <c r="BQ35" s="82" t="str">
        <f>IF(O35=1,'#3b Salarisschalen referentie-c'!$Y$144,"")</f>
        <v/>
      </c>
      <c r="BR35" s="82" t="str">
        <f>IF(P35=1,'#3b Salarisschalen referentie-c'!$Y$144,"")</f>
        <v/>
      </c>
      <c r="BS35" s="82" t="str">
        <f>IF(Q35=1,'#3b Salarisschalen referentie-c'!$Y$144,"")</f>
        <v/>
      </c>
      <c r="BT35" s="82" t="str">
        <f>IF(R35=1,'#3b Salarisschalen referentie-c'!$Y$144,"")</f>
        <v/>
      </c>
      <c r="BU35" s="82" t="str">
        <f>IF(S35=1,'#3b Salarisschalen referentie-c'!$Y$144,"")</f>
        <v/>
      </c>
      <c r="BV35" s="82" t="str">
        <f>IF(T35=1,'#3b Salarisschalen referentie-c'!$Y$144,"")</f>
        <v/>
      </c>
      <c r="BW35" s="82" t="str">
        <f>IF(U35=1,'#3b Salarisschalen referentie-c'!$Y$144,"")</f>
        <v/>
      </c>
      <c r="BX35" s="82" t="str">
        <f>IF(V35=1,'#3b Salarisschalen referentie-c'!$Y$144,"")</f>
        <v/>
      </c>
      <c r="BY35" s="82" t="str">
        <f>IF(W35=1,'#3b Salarisschalen referentie-c'!$Y$144,"")</f>
        <v/>
      </c>
      <c r="BZ35" s="82" t="str">
        <f>IF(X35=1,'#3b Salarisschalen referentie-c'!$Y$144,"")</f>
        <v/>
      </c>
      <c r="CA35" s="82" t="str">
        <f>IF(Y35=1,'#3b Salarisschalen referentie-c'!$Y$144,"")</f>
        <v/>
      </c>
      <c r="CB35" s="82" t="str">
        <f>IF(Z35=1,'#3b Salarisschalen referentie-c'!$Y$144,"")</f>
        <v/>
      </c>
      <c r="CC35" s="82" t="str">
        <f>IF(AA35=1,'#3b Salarisschalen referentie-c'!$Y$144,"")</f>
        <v/>
      </c>
      <c r="CD35" s="82" t="str">
        <f>IF(AB35=1,'#3b Salarisschalen referentie-c'!$Y$144,"")</f>
        <v/>
      </c>
      <c r="CE35" s="82" t="str">
        <f>IF(AC35=1,'#3b Salarisschalen referentie-c'!$Y$144,"")</f>
        <v/>
      </c>
      <c r="CF35" s="70"/>
      <c r="CG35" s="82" t="str">
        <f>IF(D35=1,'#3b Salarisschalen referentie-c'!$Y$145,"")</f>
        <v/>
      </c>
      <c r="CH35" s="82" t="str">
        <f>IF(E35=1,'#3b Salarisschalen referentie-c'!$Y$145,"")</f>
        <v/>
      </c>
      <c r="CI35" s="82" t="str">
        <f>IF(F35=1,'#3b Salarisschalen referentie-c'!$Y$145,"")</f>
        <v/>
      </c>
      <c r="CJ35" s="82" t="str">
        <f>IF(G35=1,'#3b Salarisschalen referentie-c'!$Y$145,"")</f>
        <v/>
      </c>
      <c r="CK35" s="82" t="str">
        <f>IF(H35=1,'#3b Salarisschalen referentie-c'!$Y$145,"")</f>
        <v/>
      </c>
      <c r="CL35" s="82" t="str">
        <f>IF(I35=1,'#3b Salarisschalen referentie-c'!$Y$145,"")</f>
        <v/>
      </c>
      <c r="CM35" s="82" t="str">
        <f>IF(J35=1,'#3b Salarisschalen referentie-c'!$Y$145,"")</f>
        <v/>
      </c>
      <c r="CN35" s="82" t="str">
        <f>IF(K35=1,'#3b Salarisschalen referentie-c'!$Y$145,"")</f>
        <v/>
      </c>
      <c r="CO35" s="82" t="str">
        <f>IF(L35=1,'#3b Salarisschalen referentie-c'!$Y$145,"")</f>
        <v/>
      </c>
      <c r="CP35" s="82" t="str">
        <f>IF(M35=1,'#3b Salarisschalen referentie-c'!$Y$145,"")</f>
        <v/>
      </c>
      <c r="CQ35" s="82" t="str">
        <f>IF(N35=1,'#3b Salarisschalen referentie-c'!$Y$145,"")</f>
        <v/>
      </c>
      <c r="CR35" s="82" t="str">
        <f>IF(O35=1,'#3b Salarisschalen referentie-c'!$Y$145,"")</f>
        <v/>
      </c>
      <c r="CS35" s="82" t="str">
        <f>IF(P35=1,'#3b Salarisschalen referentie-c'!$Y$145,"")</f>
        <v/>
      </c>
      <c r="CT35" s="82" t="str">
        <f>IF(Q35=1,'#3b Salarisschalen referentie-c'!$Y$145,"")</f>
        <v/>
      </c>
      <c r="CU35" s="82" t="str">
        <f>IF(R35=1,'#3b Salarisschalen referentie-c'!$Y$145,"")</f>
        <v/>
      </c>
      <c r="CV35" s="82" t="str">
        <f>IF(S35=1,'#3b Salarisschalen referentie-c'!$Y$145,"")</f>
        <v/>
      </c>
      <c r="CW35" s="82" t="str">
        <f>IF(T35=1,'#3b Salarisschalen referentie-c'!$Y$145,"")</f>
        <v/>
      </c>
      <c r="CX35" s="82" t="str">
        <f>IF(U35=1,'#3b Salarisschalen referentie-c'!$Y$145,"")</f>
        <v/>
      </c>
      <c r="CY35" s="82" t="str">
        <f>IF(V35=1,'#3b Salarisschalen referentie-c'!$Y$145,"")</f>
        <v/>
      </c>
      <c r="CZ35" s="82" t="str">
        <f>IF(W35=1,'#3b Salarisschalen referentie-c'!$Y$145,"")</f>
        <v/>
      </c>
      <c r="DA35" s="82" t="str">
        <f>IF(X35=1,'#3b Salarisschalen referentie-c'!$Y$145,"")</f>
        <v/>
      </c>
      <c r="DB35" s="82" t="str">
        <f>IF(Y35=1,'#3b Salarisschalen referentie-c'!$Y$145,"")</f>
        <v/>
      </c>
      <c r="DC35" s="82" t="str">
        <f>IF(Z35=1,'#3b Salarisschalen referentie-c'!$Y$145,"")</f>
        <v/>
      </c>
      <c r="DD35" s="82" t="str">
        <f>IF(AA35=1,'#3b Salarisschalen referentie-c'!$Y$145,"")</f>
        <v/>
      </c>
      <c r="DE35" s="82" t="str">
        <f>IF(AB35=1,'#3b Salarisschalen referentie-c'!$Y$145,"")</f>
        <v/>
      </c>
      <c r="DF35" s="82" t="str">
        <f>IF(AC35=1,'#3b Salarisschalen referentie-c'!$Y$145,"")</f>
        <v/>
      </c>
    </row>
    <row r="36" spans="1:110" ht="13.2" x14ac:dyDescent="0.25">
      <c r="A36" s="41"/>
      <c r="B36" s="41" t="s">
        <v>138</v>
      </c>
      <c r="C36" s="17" t="s">
        <v>73</v>
      </c>
      <c r="L36" s="17">
        <v>1</v>
      </c>
      <c r="N36" s="17">
        <v>1</v>
      </c>
      <c r="P36" s="17">
        <v>1</v>
      </c>
      <c r="R36" s="17">
        <v>1</v>
      </c>
      <c r="V36" s="17">
        <v>1</v>
      </c>
      <c r="AD36" s="70"/>
      <c r="AE36" s="82" t="str">
        <f>IF(D36=1,'#3b Salarisschalen referentie-c'!$V$143,"")</f>
        <v/>
      </c>
      <c r="AF36" s="82" t="str">
        <f>IF(E36=1,'#3b Salarisschalen referentie-c'!$V$143,"")</f>
        <v/>
      </c>
      <c r="AG36" s="82" t="str">
        <f>IF(F36=1,'#3b Salarisschalen referentie-c'!$V$143,"")</f>
        <v/>
      </c>
      <c r="AH36" s="82" t="str">
        <f>IF(G36=1,'#3b Salarisschalen referentie-c'!$V$143,"")</f>
        <v/>
      </c>
      <c r="AI36" s="82" t="str">
        <f>IF(H36=1,'#3b Salarisschalen referentie-c'!$V$143,"")</f>
        <v/>
      </c>
      <c r="AJ36" s="82" t="str">
        <f>IF(I36=1,'#3b Salarisschalen referentie-c'!$V$143,"")</f>
        <v/>
      </c>
      <c r="AK36" s="82" t="str">
        <f>IF(J36=1,'#3b Salarisschalen referentie-c'!$V$143,"")</f>
        <v/>
      </c>
      <c r="AL36" s="82" t="str">
        <f>IF(K36=1,'#3b Salarisschalen referentie-c'!$V$143,"")</f>
        <v/>
      </c>
      <c r="AM36" s="83">
        <f>IF(L36=1,'#3b Salarisschalen referentie-c'!$V$143,"")</f>
        <v>17.799418604651162</v>
      </c>
      <c r="AN36" s="82" t="str">
        <f>IF(M36=1,'#3b Salarisschalen referentie-c'!$V$143,"")</f>
        <v/>
      </c>
      <c r="AO36" s="83">
        <f>IF(N36=1,'#3b Salarisschalen referentie-c'!$V$143,"")</f>
        <v>17.799418604651162</v>
      </c>
      <c r="AP36" s="82" t="str">
        <f>IF(O36=1,'#3b Salarisschalen referentie-c'!$V$143,"")</f>
        <v/>
      </c>
      <c r="AQ36" s="83">
        <f>IF(P36=1,'#3b Salarisschalen referentie-c'!$V$143,"")</f>
        <v>17.799418604651162</v>
      </c>
      <c r="AR36" s="82" t="str">
        <f>IF(Q36=1,'#3b Salarisschalen referentie-c'!$V$143,"")</f>
        <v/>
      </c>
      <c r="AS36" s="83">
        <f>IF(R36=1,'#3b Salarisschalen referentie-c'!$V$143,"")</f>
        <v>17.799418604651162</v>
      </c>
      <c r="AT36" s="82" t="str">
        <f>IF(S36=1,'#3b Salarisschalen referentie-c'!$V$143,"")</f>
        <v/>
      </c>
      <c r="AU36" s="82" t="str">
        <f>IF(T36=1,'#3b Salarisschalen referentie-c'!$V$143,"")</f>
        <v/>
      </c>
      <c r="AV36" s="82" t="str">
        <f>IF(U36=1,'#3b Salarisschalen referentie-c'!$V$143,"")</f>
        <v/>
      </c>
      <c r="AW36" s="83">
        <f>IF(V36=1,'#3b Salarisschalen referentie-c'!$V$143,"")</f>
        <v>17.799418604651162</v>
      </c>
      <c r="AX36" s="82" t="str">
        <f>IF(W36=1,'#3b Salarisschalen referentie-c'!$V$143,"")</f>
        <v/>
      </c>
      <c r="AY36" s="82" t="str">
        <f>IF(X36=1,'#3b Salarisschalen referentie-c'!$V$143,"")</f>
        <v/>
      </c>
      <c r="AZ36" s="82" t="str">
        <f>IF(Y36=1,'#3b Salarisschalen referentie-c'!$V$143,"")</f>
        <v/>
      </c>
      <c r="BA36" s="82" t="str">
        <f>IF(Z36=1,'#3b Salarisschalen referentie-c'!$V$143,"")</f>
        <v/>
      </c>
      <c r="BB36" s="82" t="str">
        <f>IF(AA36=1,'#3b Salarisschalen referentie-c'!$V$143,"")</f>
        <v/>
      </c>
      <c r="BC36" s="82" t="str">
        <f>IF(AB36=1,'#3b Salarisschalen referentie-c'!$V$143,"")</f>
        <v/>
      </c>
      <c r="BD36" s="82" t="str">
        <f>IF(AC36=1,'#3b Salarisschalen referentie-c'!$V$143,"")</f>
        <v/>
      </c>
      <c r="BE36" s="70"/>
      <c r="BF36" s="82" t="str">
        <f>IF(D36=1,'#3b Salarisschalen referentie-c'!$V$144,"")</f>
        <v/>
      </c>
      <c r="BG36" s="82" t="str">
        <f>IF(E36=1,'#3b Salarisschalen referentie-c'!$V$144,"")</f>
        <v/>
      </c>
      <c r="BH36" s="82" t="str">
        <f>IF(F36=1,'#3b Salarisschalen referentie-c'!$V$144,"")</f>
        <v/>
      </c>
      <c r="BI36" s="82" t="str">
        <f>IF(G36=1,'#3b Salarisschalen referentie-c'!$V$144,"")</f>
        <v/>
      </c>
      <c r="BJ36" s="82" t="str">
        <f>IF(H36=1,'#3b Salarisschalen referentie-c'!$V$144,"")</f>
        <v/>
      </c>
      <c r="BK36" s="82" t="str">
        <f>IF(I36=1,'#3b Salarisschalen referentie-c'!$V$144,"")</f>
        <v/>
      </c>
      <c r="BL36" s="82" t="str">
        <f>IF(J36=1,'#3b Salarisschalen referentie-c'!$V$144,"")</f>
        <v/>
      </c>
      <c r="BM36" s="82" t="str">
        <f>IF(K36=1,'#3b Salarisschalen referentie-c'!$V$144,"")</f>
        <v/>
      </c>
      <c r="BN36" s="83">
        <f>IF(L36=1,'#3b Salarisschalen referentie-c'!$V$144,"")</f>
        <v>20.011046511627907</v>
      </c>
      <c r="BO36" s="82" t="str">
        <f>IF(M36=1,'#3b Salarisschalen referentie-c'!$V$144,"")</f>
        <v/>
      </c>
      <c r="BP36" s="83">
        <f>IF(N36=1,'#3b Salarisschalen referentie-c'!$V$144,"")</f>
        <v>20.011046511627907</v>
      </c>
      <c r="BQ36" s="82" t="str">
        <f>IF(O36=1,'#3b Salarisschalen referentie-c'!$V$144,"")</f>
        <v/>
      </c>
      <c r="BR36" s="83">
        <f>IF(P36=1,'#3b Salarisschalen referentie-c'!$V$144,"")</f>
        <v>20.011046511627907</v>
      </c>
      <c r="BS36" s="82" t="str">
        <f>IF(Q36=1,'#3b Salarisschalen referentie-c'!$V$144,"")</f>
        <v/>
      </c>
      <c r="BT36" s="83">
        <f>IF(R36=1,'#3b Salarisschalen referentie-c'!$V$144,"")</f>
        <v>20.011046511627907</v>
      </c>
      <c r="BU36" s="82" t="str">
        <f>IF(S36=1,'#3b Salarisschalen referentie-c'!$V$144,"")</f>
        <v/>
      </c>
      <c r="BV36" s="82" t="str">
        <f>IF(T36=1,'#3b Salarisschalen referentie-c'!$V$144,"")</f>
        <v/>
      </c>
      <c r="BW36" s="82" t="str">
        <f>IF(U36=1,'#3b Salarisschalen referentie-c'!$V$144,"")</f>
        <v/>
      </c>
      <c r="BX36" s="83">
        <f>IF(V36=1,'#3b Salarisschalen referentie-c'!$V$144,"")</f>
        <v>20.011046511627907</v>
      </c>
      <c r="BY36" s="82" t="str">
        <f>IF(W36=1,'#3b Salarisschalen referentie-c'!$V$144,"")</f>
        <v/>
      </c>
      <c r="BZ36" s="82" t="str">
        <f>IF(X36=1,'#3b Salarisschalen referentie-c'!$V$144,"")</f>
        <v/>
      </c>
      <c r="CA36" s="82" t="str">
        <f>IF(Y36=1,'#3b Salarisschalen referentie-c'!$V$144,"")</f>
        <v/>
      </c>
      <c r="CB36" s="82" t="str">
        <f>IF(Z36=1,'#3b Salarisschalen referentie-c'!$V$144,"")</f>
        <v/>
      </c>
      <c r="CC36" s="82" t="str">
        <f>IF(AA36=1,'#3b Salarisschalen referentie-c'!$V$144,"")</f>
        <v/>
      </c>
      <c r="CD36" s="82" t="str">
        <f>IF(AB36=1,'#3b Salarisschalen referentie-c'!$V$144,"")</f>
        <v/>
      </c>
      <c r="CE36" s="82" t="str">
        <f>IF(AC36=1,'#3b Salarisschalen referentie-c'!$V$144,"")</f>
        <v/>
      </c>
      <c r="CF36" s="70"/>
      <c r="CG36" s="82" t="str">
        <f>IF(D36=1,'#3b Salarisschalen referentie-c'!$V$145,"")</f>
        <v/>
      </c>
      <c r="CH36" s="82" t="str">
        <f>IF(E36=1,'#3b Salarisschalen referentie-c'!$V$145,"")</f>
        <v/>
      </c>
      <c r="CI36" s="82" t="str">
        <f>IF(F36=1,'#3b Salarisschalen referentie-c'!$V$145,"")</f>
        <v/>
      </c>
      <c r="CJ36" s="82" t="str">
        <f>IF(G36=1,'#3b Salarisschalen referentie-c'!$V$145,"")</f>
        <v/>
      </c>
      <c r="CK36" s="82" t="str">
        <f>IF(H36=1,'#3b Salarisschalen referentie-c'!$V$145,"")</f>
        <v/>
      </c>
      <c r="CL36" s="82" t="str">
        <f>IF(I36=1,'#3b Salarisschalen referentie-c'!$V$145,"")</f>
        <v/>
      </c>
      <c r="CM36" s="82" t="str">
        <f>IF(J36=1,'#3b Salarisschalen referentie-c'!$V$145,"")</f>
        <v/>
      </c>
      <c r="CN36" s="82" t="str">
        <f>IF(K36=1,'#3b Salarisschalen referentie-c'!$V$145,"")</f>
        <v/>
      </c>
      <c r="CO36" s="83">
        <f>IF(L36=1,'#3b Salarisschalen referentie-c'!$V$145,"")</f>
        <v>23.24252491694352</v>
      </c>
      <c r="CP36" s="82" t="str">
        <f>IF(M36=1,'#3b Salarisschalen referentie-c'!$V$145,"")</f>
        <v/>
      </c>
      <c r="CQ36" s="83">
        <f>IF(N36=1,'#3b Salarisschalen referentie-c'!$V$145,"")</f>
        <v>23.24252491694352</v>
      </c>
      <c r="CR36" s="82" t="str">
        <f>IF(O36=1,'#3b Salarisschalen referentie-c'!$V$145,"")</f>
        <v/>
      </c>
      <c r="CS36" s="83">
        <f>IF(P36=1,'#3b Salarisschalen referentie-c'!$V$145,"")</f>
        <v>23.24252491694352</v>
      </c>
      <c r="CT36" s="82" t="str">
        <f>IF(Q36=1,'#3b Salarisschalen referentie-c'!$V$145,"")</f>
        <v/>
      </c>
      <c r="CU36" s="83">
        <f>IF(R36=1,'#3b Salarisschalen referentie-c'!$V$145,"")</f>
        <v>23.24252491694352</v>
      </c>
      <c r="CV36" s="82" t="str">
        <f>IF(S36=1,'#3b Salarisschalen referentie-c'!$V$145,"")</f>
        <v/>
      </c>
      <c r="CW36" s="82" t="str">
        <f>IF(T36=1,'#3b Salarisschalen referentie-c'!$V$145,"")</f>
        <v/>
      </c>
      <c r="CX36" s="82" t="str">
        <f>IF(U36=1,'#3b Salarisschalen referentie-c'!$V$145,"")</f>
        <v/>
      </c>
      <c r="CY36" s="83">
        <f>IF(V36=1,'#3b Salarisschalen referentie-c'!$V$145,"")</f>
        <v>23.24252491694352</v>
      </c>
      <c r="CZ36" s="82" t="str">
        <f>IF(W36=1,'#3b Salarisschalen referentie-c'!$V$145,"")</f>
        <v/>
      </c>
      <c r="DA36" s="82" t="str">
        <f>IF(X36=1,'#3b Salarisschalen referentie-c'!$V$145,"")</f>
        <v/>
      </c>
      <c r="DB36" s="82" t="str">
        <f>IF(Y36=1,'#3b Salarisschalen referentie-c'!$V$145,"")</f>
        <v/>
      </c>
      <c r="DC36" s="82" t="str">
        <f>IF(Z36=1,'#3b Salarisschalen referentie-c'!$V$145,"")</f>
        <v/>
      </c>
      <c r="DD36" s="82" t="str">
        <f>IF(AA36=1,'#3b Salarisschalen referentie-c'!$V$145,"")</f>
        <v/>
      </c>
      <c r="DE36" s="82" t="str">
        <f>IF(AB36=1,'#3b Salarisschalen referentie-c'!$V$145,"")</f>
        <v/>
      </c>
      <c r="DF36" s="82" t="str">
        <f>IF(AC36=1,'#3b Salarisschalen referentie-c'!$V$145,"")</f>
        <v/>
      </c>
    </row>
    <row r="37" spans="1:110" ht="13.2" x14ac:dyDescent="0.25">
      <c r="A37" s="41"/>
      <c r="B37" s="41" t="s">
        <v>138</v>
      </c>
      <c r="C37" s="17" t="s">
        <v>74</v>
      </c>
      <c r="M37" s="17">
        <v>1</v>
      </c>
      <c r="O37" s="17">
        <v>1</v>
      </c>
      <c r="Q37" s="17">
        <v>1</v>
      </c>
      <c r="S37" s="17">
        <v>1</v>
      </c>
      <c r="W37" s="17">
        <v>1</v>
      </c>
      <c r="AD37" s="70"/>
      <c r="AE37" s="82" t="str">
        <f>IF(D37=1,'#3b Salarisschalen referentie-c'!$W$143,"")</f>
        <v/>
      </c>
      <c r="AF37" s="82" t="str">
        <f>IF(E37=1,'#3b Salarisschalen referentie-c'!$W$143,"")</f>
        <v/>
      </c>
      <c r="AG37" s="82" t="str">
        <f>IF(F37=1,'#3b Salarisschalen referentie-c'!$W$143,"")</f>
        <v/>
      </c>
      <c r="AH37" s="82" t="str">
        <f>IF(G37=1,'#3b Salarisschalen referentie-c'!$W$143,"")</f>
        <v/>
      </c>
      <c r="AI37" s="82" t="str">
        <f>IF(H37=1,'#3b Salarisschalen referentie-c'!$W$143,"")</f>
        <v/>
      </c>
      <c r="AJ37" s="82" t="str">
        <f>IF(I37=1,'#3b Salarisschalen referentie-c'!$W$143,"")</f>
        <v/>
      </c>
      <c r="AK37" s="82" t="str">
        <f>IF(J37=1,'#3b Salarisschalen referentie-c'!$W$143,"")</f>
        <v/>
      </c>
      <c r="AL37" s="82" t="str">
        <f>IF(K37=1,'#3b Salarisschalen referentie-c'!$W$143,"")</f>
        <v/>
      </c>
      <c r="AM37" s="82" t="str">
        <f>IF(L37=1,'#3b Salarisschalen referentie-c'!$W$143,"")</f>
        <v/>
      </c>
      <c r="AN37" s="83">
        <f>IF(M37=1,'#3b Salarisschalen referentie-c'!$W$143,"")</f>
        <v>19.145930232558136</v>
      </c>
      <c r="AO37" s="82" t="str">
        <f>IF(N37=1,'#3b Salarisschalen referentie-c'!$W$143,"")</f>
        <v/>
      </c>
      <c r="AP37" s="83">
        <f>IF(O37=1,'#3b Salarisschalen referentie-c'!$W$143,"")</f>
        <v>19.145930232558136</v>
      </c>
      <c r="AQ37" s="82" t="str">
        <f>IF(P37=1,'#3b Salarisschalen referentie-c'!$W$143,"")</f>
        <v/>
      </c>
      <c r="AR37" s="83">
        <f>IF(Q37=1,'#3b Salarisschalen referentie-c'!$W$143,"")</f>
        <v>19.145930232558136</v>
      </c>
      <c r="AS37" s="82" t="str">
        <f>IF(R37=1,'#3b Salarisschalen referentie-c'!$W$143,"")</f>
        <v/>
      </c>
      <c r="AT37" s="83">
        <f>IF(S37=1,'#3b Salarisschalen referentie-c'!$W$143,"")</f>
        <v>19.145930232558136</v>
      </c>
      <c r="AU37" s="82" t="str">
        <f>IF(T37=1,'#3b Salarisschalen referentie-c'!$W$143,"")</f>
        <v/>
      </c>
      <c r="AV37" s="82" t="str">
        <f>IF(U37=1,'#3b Salarisschalen referentie-c'!$W$143,"")</f>
        <v/>
      </c>
      <c r="AW37" s="82" t="str">
        <f>IF(V37=1,'#3b Salarisschalen referentie-c'!$W$143,"")</f>
        <v/>
      </c>
      <c r="AX37" s="83">
        <f>IF(W37=1,'#3b Salarisschalen referentie-c'!$W$143,"")</f>
        <v>19.145930232558136</v>
      </c>
      <c r="AY37" s="82" t="str">
        <f>IF(X37=1,'#3b Salarisschalen referentie-c'!$W$143,"")</f>
        <v/>
      </c>
      <c r="AZ37" s="82" t="str">
        <f>IF(Y37=1,'#3b Salarisschalen referentie-c'!$W$143,"")</f>
        <v/>
      </c>
      <c r="BA37" s="82" t="str">
        <f>IF(Z37=1,'#3b Salarisschalen referentie-c'!$W$143,"")</f>
        <v/>
      </c>
      <c r="BB37" s="82" t="str">
        <f>IF(AA37=1,'#3b Salarisschalen referentie-c'!$W$143,"")</f>
        <v/>
      </c>
      <c r="BC37" s="82" t="str">
        <f>IF(AB37=1,'#3b Salarisschalen referentie-c'!$W$143,"")</f>
        <v/>
      </c>
      <c r="BD37" s="82" t="str">
        <f>IF(AC37=1,'#3b Salarisschalen referentie-c'!$W$143,"")</f>
        <v/>
      </c>
      <c r="BE37" s="70"/>
      <c r="BF37" s="82" t="str">
        <f>IF(D37=1,'#3b Salarisschalen referentie-c'!$W$144,"")</f>
        <v/>
      </c>
      <c r="BG37" s="82" t="str">
        <f>IF(E37=1,'#3b Salarisschalen referentie-c'!$W$144,"")</f>
        <v/>
      </c>
      <c r="BH37" s="82" t="str">
        <f>IF(F37=1,'#3b Salarisschalen referentie-c'!$W$144,"")</f>
        <v/>
      </c>
      <c r="BI37" s="82" t="str">
        <f>IF(G37=1,'#3b Salarisschalen referentie-c'!$W$144,"")</f>
        <v/>
      </c>
      <c r="BJ37" s="82" t="str">
        <f>IF(H37=1,'#3b Salarisschalen referentie-c'!$W$144,"")</f>
        <v/>
      </c>
      <c r="BK37" s="82" t="str">
        <f>IF(I37=1,'#3b Salarisschalen referentie-c'!$W$144,"")</f>
        <v/>
      </c>
      <c r="BL37" s="82" t="str">
        <f>IF(J37=1,'#3b Salarisschalen referentie-c'!$W$144,"")</f>
        <v/>
      </c>
      <c r="BM37" s="82" t="str">
        <f>IF(K37=1,'#3b Salarisschalen referentie-c'!$W$144,"")</f>
        <v/>
      </c>
      <c r="BN37" s="82" t="str">
        <f>IF(L37=1,'#3b Salarisschalen referentie-c'!$W$144,"")</f>
        <v/>
      </c>
      <c r="BO37" s="83">
        <f>IF(M37=1,'#3b Salarisschalen referentie-c'!$W$144,"")</f>
        <v>21.959302325581394</v>
      </c>
      <c r="BP37" s="82" t="str">
        <f>IF(N37=1,'#3b Salarisschalen referentie-c'!$W$144,"")</f>
        <v/>
      </c>
      <c r="BQ37" s="83">
        <f>IF(O37=1,'#3b Salarisschalen referentie-c'!$W$144,"")</f>
        <v>21.959302325581394</v>
      </c>
      <c r="BR37" s="82" t="str">
        <f>IF(P37=1,'#3b Salarisschalen referentie-c'!$W$144,"")</f>
        <v/>
      </c>
      <c r="BS37" s="83">
        <f>IF(Q37=1,'#3b Salarisschalen referentie-c'!$W$144,"")</f>
        <v>21.959302325581394</v>
      </c>
      <c r="BT37" s="82" t="str">
        <f>IF(R37=1,'#3b Salarisschalen referentie-c'!$W$144,"")</f>
        <v/>
      </c>
      <c r="BU37" s="83">
        <f>IF(S37=1,'#3b Salarisschalen referentie-c'!$W$144,"")</f>
        <v>21.959302325581394</v>
      </c>
      <c r="BV37" s="82" t="str">
        <f>IF(T37=1,'#3b Salarisschalen referentie-c'!$W$144,"")</f>
        <v/>
      </c>
      <c r="BW37" s="82" t="str">
        <f>IF(U37=1,'#3b Salarisschalen referentie-c'!$W$144,"")</f>
        <v/>
      </c>
      <c r="BX37" s="82" t="str">
        <f>IF(V37=1,'#3b Salarisschalen referentie-c'!$W$144,"")</f>
        <v/>
      </c>
      <c r="BY37" s="83">
        <f>IF(W37=1,'#3b Salarisschalen referentie-c'!$W$144,"")</f>
        <v>21.959302325581394</v>
      </c>
      <c r="BZ37" s="82" t="str">
        <f>IF(X37=1,'#3b Salarisschalen referentie-c'!$W$144,"")</f>
        <v/>
      </c>
      <c r="CA37" s="82" t="str">
        <f>IF(Y37=1,'#3b Salarisschalen referentie-c'!$W$144,"")</f>
        <v/>
      </c>
      <c r="CB37" s="82" t="str">
        <f>IF(Z37=1,'#3b Salarisschalen referentie-c'!$W$144,"")</f>
        <v/>
      </c>
      <c r="CC37" s="82" t="str">
        <f>IF(AA37=1,'#3b Salarisschalen referentie-c'!$W$144,"")</f>
        <v/>
      </c>
      <c r="CD37" s="82" t="str">
        <f>IF(AB37=1,'#3b Salarisschalen referentie-c'!$W$144,"")</f>
        <v/>
      </c>
      <c r="CE37" s="82" t="str">
        <f>IF(AC37=1,'#3b Salarisschalen referentie-c'!$W$144,"")</f>
        <v/>
      </c>
      <c r="CF37" s="70"/>
      <c r="CG37" s="82" t="str">
        <f>IF(D37=1,'#3b Salarisschalen referentie-c'!$W$145,"")</f>
        <v/>
      </c>
      <c r="CH37" s="82" t="str">
        <f>IF(E37=1,'#3b Salarisschalen referentie-c'!$W$145,"")</f>
        <v/>
      </c>
      <c r="CI37" s="82" t="str">
        <f>IF(F37=1,'#3b Salarisschalen referentie-c'!$W$145,"")</f>
        <v/>
      </c>
      <c r="CJ37" s="82" t="str">
        <f>IF(G37=1,'#3b Salarisschalen referentie-c'!$W$145,"")</f>
        <v/>
      </c>
      <c r="CK37" s="82" t="str">
        <f>IF(H37=1,'#3b Salarisschalen referentie-c'!$W$145,"")</f>
        <v/>
      </c>
      <c r="CL37" s="82" t="str">
        <f>IF(I37=1,'#3b Salarisschalen referentie-c'!$W$145,"")</f>
        <v/>
      </c>
      <c r="CM37" s="82" t="str">
        <f>IF(J37=1,'#3b Salarisschalen referentie-c'!$W$145,"")</f>
        <v/>
      </c>
      <c r="CN37" s="82" t="str">
        <f>IF(K37=1,'#3b Salarisschalen referentie-c'!$W$145,"")</f>
        <v/>
      </c>
      <c r="CO37" s="82" t="str">
        <f>IF(L37=1,'#3b Salarisschalen referentie-c'!$W$145,"")</f>
        <v/>
      </c>
      <c r="CP37" s="83">
        <f>IF(M37=1,'#3b Salarisschalen referentie-c'!$W$145,"")</f>
        <v>26.081686046511628</v>
      </c>
      <c r="CQ37" s="82" t="str">
        <f>IF(N37=1,'#3b Salarisschalen referentie-c'!$W$145,"")</f>
        <v/>
      </c>
      <c r="CR37" s="83">
        <f>IF(O37=1,'#3b Salarisschalen referentie-c'!$W$145,"")</f>
        <v>26.081686046511628</v>
      </c>
      <c r="CS37" s="82" t="str">
        <f>IF(P37=1,'#3b Salarisschalen referentie-c'!$W$145,"")</f>
        <v/>
      </c>
      <c r="CT37" s="83">
        <f>IF(Q37=1,'#3b Salarisschalen referentie-c'!$W$145,"")</f>
        <v>26.081686046511628</v>
      </c>
      <c r="CU37" s="82" t="str">
        <f>IF(R37=1,'#3b Salarisschalen referentie-c'!$W$145,"")</f>
        <v/>
      </c>
      <c r="CV37" s="83">
        <f>IF(S37=1,'#3b Salarisschalen referentie-c'!$W$145,"")</f>
        <v>26.081686046511628</v>
      </c>
      <c r="CW37" s="82" t="str">
        <f>IF(T37=1,'#3b Salarisschalen referentie-c'!$W$145,"")</f>
        <v/>
      </c>
      <c r="CX37" s="82" t="str">
        <f>IF(U37=1,'#3b Salarisschalen referentie-c'!$W$145,"")</f>
        <v/>
      </c>
      <c r="CY37" s="82" t="str">
        <f>IF(V37=1,'#3b Salarisschalen referentie-c'!$W$145,"")</f>
        <v/>
      </c>
      <c r="CZ37" s="83">
        <f>IF(W37=1,'#3b Salarisschalen referentie-c'!$W$145,"")</f>
        <v>26.081686046511628</v>
      </c>
      <c r="DA37" s="82" t="str">
        <f>IF(X37=1,'#3b Salarisschalen referentie-c'!$W$145,"")</f>
        <v/>
      </c>
      <c r="DB37" s="82" t="str">
        <f>IF(Y37=1,'#3b Salarisschalen referentie-c'!$W$145,"")</f>
        <v/>
      </c>
      <c r="DC37" s="82" t="str">
        <f>IF(Z37=1,'#3b Salarisschalen referentie-c'!$W$145,"")</f>
        <v/>
      </c>
      <c r="DD37" s="82" t="str">
        <f>IF(AA37=1,'#3b Salarisschalen referentie-c'!$W$145,"")</f>
        <v/>
      </c>
      <c r="DE37" s="82" t="str">
        <f>IF(AB37=1,'#3b Salarisschalen referentie-c'!$W$145,"")</f>
        <v/>
      </c>
      <c r="DF37" s="82" t="str">
        <f>IF(AC37=1,'#3b Salarisschalen referentie-c'!$W$145,"")</f>
        <v/>
      </c>
    </row>
    <row r="38" spans="1:110" ht="13.2" x14ac:dyDescent="0.25">
      <c r="A38" s="41"/>
      <c r="B38" s="41" t="s">
        <v>139</v>
      </c>
      <c r="C38" s="17" t="s">
        <v>74</v>
      </c>
      <c r="AD38" s="70"/>
      <c r="AE38" s="82" t="str">
        <f>IF(D38=1,'#3b Salarisschalen referentie-c'!$W$143,"")</f>
        <v/>
      </c>
      <c r="AF38" s="82" t="str">
        <f>IF(E38=1,'#3b Salarisschalen referentie-c'!$W$143,"")</f>
        <v/>
      </c>
      <c r="AG38" s="82" t="str">
        <f>IF(F38=1,'#3b Salarisschalen referentie-c'!$W$143,"")</f>
        <v/>
      </c>
      <c r="AH38" s="82" t="str">
        <f>IF(G38=1,'#3b Salarisschalen referentie-c'!$W$143,"")</f>
        <v/>
      </c>
      <c r="AI38" s="82" t="str">
        <f>IF(H38=1,'#3b Salarisschalen referentie-c'!$W$143,"")</f>
        <v/>
      </c>
      <c r="AJ38" s="82" t="str">
        <f>IF(I38=1,'#3b Salarisschalen referentie-c'!$W$143,"")</f>
        <v/>
      </c>
      <c r="AK38" s="82" t="str">
        <f>IF(J38=1,'#3b Salarisschalen referentie-c'!$W$143,"")</f>
        <v/>
      </c>
      <c r="AL38" s="82" t="str">
        <f>IF(K38=1,'#3b Salarisschalen referentie-c'!$W$143,"")</f>
        <v/>
      </c>
      <c r="AM38" s="82" t="str">
        <f>IF(L38=1,'#3b Salarisschalen referentie-c'!$W$143,"")</f>
        <v/>
      </c>
      <c r="AN38" s="82" t="str">
        <f>IF(M38=1,'#3b Salarisschalen referentie-c'!$W$143,"")</f>
        <v/>
      </c>
      <c r="AO38" s="82" t="str">
        <f>IF(N38=1,'#3b Salarisschalen referentie-c'!$W$143,"")</f>
        <v/>
      </c>
      <c r="AP38" s="82" t="str">
        <f>IF(O38=1,'#3b Salarisschalen referentie-c'!$W$143,"")</f>
        <v/>
      </c>
      <c r="AQ38" s="82" t="str">
        <f>IF(P38=1,'#3b Salarisschalen referentie-c'!$W$143,"")</f>
        <v/>
      </c>
      <c r="AR38" s="82" t="str">
        <f>IF(Q38=1,'#3b Salarisschalen referentie-c'!$W$143,"")</f>
        <v/>
      </c>
      <c r="AS38" s="82" t="str">
        <f>IF(R38=1,'#3b Salarisschalen referentie-c'!$W$143,"")</f>
        <v/>
      </c>
      <c r="AT38" s="82" t="str">
        <f>IF(S38=1,'#3b Salarisschalen referentie-c'!$W$143,"")</f>
        <v/>
      </c>
      <c r="AU38" s="82" t="str">
        <f>IF(T38=1,'#3b Salarisschalen referentie-c'!$W$143,"")</f>
        <v/>
      </c>
      <c r="AV38" s="82" t="str">
        <f>IF(U38=1,'#3b Salarisschalen referentie-c'!$W$143,"")</f>
        <v/>
      </c>
      <c r="AW38" s="82" t="str">
        <f>IF(V38=1,'#3b Salarisschalen referentie-c'!$W$143,"")</f>
        <v/>
      </c>
      <c r="AX38" s="82" t="str">
        <f>IF(W38=1,'#3b Salarisschalen referentie-c'!$W$143,"")</f>
        <v/>
      </c>
      <c r="AY38" s="82" t="str">
        <f>IF(X38=1,'#3b Salarisschalen referentie-c'!$W$143,"")</f>
        <v/>
      </c>
      <c r="AZ38" s="82" t="str">
        <f>IF(Y38=1,'#3b Salarisschalen referentie-c'!$W$143,"")</f>
        <v/>
      </c>
      <c r="BA38" s="82" t="str">
        <f>IF(Z38=1,'#3b Salarisschalen referentie-c'!$W$143,"")</f>
        <v/>
      </c>
      <c r="BB38" s="82" t="str">
        <f>IF(AA38=1,'#3b Salarisschalen referentie-c'!$W$143,"")</f>
        <v/>
      </c>
      <c r="BC38" s="82" t="str">
        <f>IF(AB38=1,'#3b Salarisschalen referentie-c'!$W$143,"")</f>
        <v/>
      </c>
      <c r="BD38" s="82" t="str">
        <f>IF(AC38=1,'#3b Salarisschalen referentie-c'!$W$143,"")</f>
        <v/>
      </c>
      <c r="BE38" s="70"/>
      <c r="BF38" s="82" t="str">
        <f>IF(D38=1,'#3b Salarisschalen referentie-c'!$W$144,"")</f>
        <v/>
      </c>
      <c r="BG38" s="82" t="str">
        <f>IF(E38=1,'#3b Salarisschalen referentie-c'!$W$144,"")</f>
        <v/>
      </c>
      <c r="BH38" s="82" t="str">
        <f>IF(F38=1,'#3b Salarisschalen referentie-c'!$W$144,"")</f>
        <v/>
      </c>
      <c r="BI38" s="82" t="str">
        <f>IF(G38=1,'#3b Salarisschalen referentie-c'!$W$144,"")</f>
        <v/>
      </c>
      <c r="BJ38" s="82" t="str">
        <f>IF(H38=1,'#3b Salarisschalen referentie-c'!$W$144,"")</f>
        <v/>
      </c>
      <c r="BK38" s="82" t="str">
        <f>IF(I38=1,'#3b Salarisschalen referentie-c'!$W$144,"")</f>
        <v/>
      </c>
      <c r="BL38" s="82" t="str">
        <f>IF(J38=1,'#3b Salarisschalen referentie-c'!$W$144,"")</f>
        <v/>
      </c>
      <c r="BM38" s="82" t="str">
        <f>IF(K38=1,'#3b Salarisschalen referentie-c'!$W$144,"")</f>
        <v/>
      </c>
      <c r="BN38" s="82" t="str">
        <f>IF(L38=1,'#3b Salarisschalen referentie-c'!$W$144,"")</f>
        <v/>
      </c>
      <c r="BO38" s="82" t="str">
        <f>IF(M38=1,'#3b Salarisschalen referentie-c'!$W$144,"")</f>
        <v/>
      </c>
      <c r="BP38" s="82" t="str">
        <f>IF(N38=1,'#3b Salarisschalen referentie-c'!$W$144,"")</f>
        <v/>
      </c>
      <c r="BQ38" s="82" t="str">
        <f>IF(O38=1,'#3b Salarisschalen referentie-c'!$W$144,"")</f>
        <v/>
      </c>
      <c r="BR38" s="82" t="str">
        <f>IF(P38=1,'#3b Salarisschalen referentie-c'!$W$144,"")</f>
        <v/>
      </c>
      <c r="BS38" s="82" t="str">
        <f>IF(Q38=1,'#3b Salarisschalen referentie-c'!$W$144,"")</f>
        <v/>
      </c>
      <c r="BT38" s="82" t="str">
        <f>IF(R38=1,'#3b Salarisschalen referentie-c'!$W$144,"")</f>
        <v/>
      </c>
      <c r="BU38" s="82" t="str">
        <f>IF(S38=1,'#3b Salarisschalen referentie-c'!$W$144,"")</f>
        <v/>
      </c>
      <c r="BV38" s="82" t="str">
        <f>IF(T38=1,'#3b Salarisschalen referentie-c'!$W$144,"")</f>
        <v/>
      </c>
      <c r="BW38" s="82" t="str">
        <f>IF(U38=1,'#3b Salarisschalen referentie-c'!$W$144,"")</f>
        <v/>
      </c>
      <c r="BX38" s="82" t="str">
        <f>IF(V38=1,'#3b Salarisschalen referentie-c'!$W$144,"")</f>
        <v/>
      </c>
      <c r="BY38" s="82" t="str">
        <f>IF(W38=1,'#3b Salarisschalen referentie-c'!$W$144,"")</f>
        <v/>
      </c>
      <c r="BZ38" s="82" t="str">
        <f>IF(X38=1,'#3b Salarisschalen referentie-c'!$W$144,"")</f>
        <v/>
      </c>
      <c r="CA38" s="82" t="str">
        <f>IF(Y38=1,'#3b Salarisschalen referentie-c'!$W$144,"")</f>
        <v/>
      </c>
      <c r="CB38" s="82" t="str">
        <f>IF(Z38=1,'#3b Salarisschalen referentie-c'!$W$144,"")</f>
        <v/>
      </c>
      <c r="CC38" s="82" t="str">
        <f>IF(AA38=1,'#3b Salarisschalen referentie-c'!$W$144,"")</f>
        <v/>
      </c>
      <c r="CD38" s="82" t="str">
        <f>IF(AB38=1,'#3b Salarisschalen referentie-c'!$W$144,"")</f>
        <v/>
      </c>
      <c r="CE38" s="82" t="str">
        <f>IF(AC38=1,'#3b Salarisschalen referentie-c'!$W$144,"")</f>
        <v/>
      </c>
      <c r="CF38" s="70"/>
      <c r="CG38" s="82" t="str">
        <f>IF(D38=1,'#3b Salarisschalen referentie-c'!$W$145,"")</f>
        <v/>
      </c>
      <c r="CH38" s="82" t="str">
        <f>IF(E38=1,'#3b Salarisschalen referentie-c'!$W$145,"")</f>
        <v/>
      </c>
      <c r="CI38" s="82" t="str">
        <f>IF(F38=1,'#3b Salarisschalen referentie-c'!$W$145,"")</f>
        <v/>
      </c>
      <c r="CJ38" s="82" t="str">
        <f>IF(G38=1,'#3b Salarisschalen referentie-c'!$W$145,"")</f>
        <v/>
      </c>
      <c r="CK38" s="82" t="str">
        <f>IF(H38=1,'#3b Salarisschalen referentie-c'!$W$145,"")</f>
        <v/>
      </c>
      <c r="CL38" s="82" t="str">
        <f>IF(I38=1,'#3b Salarisschalen referentie-c'!$W$145,"")</f>
        <v/>
      </c>
      <c r="CM38" s="82" t="str">
        <f>IF(J38=1,'#3b Salarisschalen referentie-c'!$W$145,"")</f>
        <v/>
      </c>
      <c r="CN38" s="82" t="str">
        <f>IF(K38=1,'#3b Salarisschalen referentie-c'!$W$145,"")</f>
        <v/>
      </c>
      <c r="CO38" s="82" t="str">
        <f>IF(L38=1,'#3b Salarisschalen referentie-c'!$W$145,"")</f>
        <v/>
      </c>
      <c r="CP38" s="82" t="str">
        <f>IF(M38=1,'#3b Salarisschalen referentie-c'!$W$145,"")</f>
        <v/>
      </c>
      <c r="CQ38" s="82" t="str">
        <f>IF(N38=1,'#3b Salarisschalen referentie-c'!$W$145,"")</f>
        <v/>
      </c>
      <c r="CR38" s="82" t="str">
        <f>IF(O38=1,'#3b Salarisschalen referentie-c'!$W$145,"")</f>
        <v/>
      </c>
      <c r="CS38" s="82" t="str">
        <f>IF(P38=1,'#3b Salarisschalen referentie-c'!$W$145,"")</f>
        <v/>
      </c>
      <c r="CT38" s="82" t="str">
        <f>IF(Q38=1,'#3b Salarisschalen referentie-c'!$W$145,"")</f>
        <v/>
      </c>
      <c r="CU38" s="82" t="str">
        <f>IF(R38=1,'#3b Salarisschalen referentie-c'!$W$145,"")</f>
        <v/>
      </c>
      <c r="CV38" s="82" t="str">
        <f>IF(S38=1,'#3b Salarisschalen referentie-c'!$W$145,"")</f>
        <v/>
      </c>
      <c r="CW38" s="82" t="str">
        <f>IF(T38=1,'#3b Salarisschalen referentie-c'!$W$145,"")</f>
        <v/>
      </c>
      <c r="CX38" s="82" t="str">
        <f>IF(U38=1,'#3b Salarisschalen referentie-c'!$W$145,"")</f>
        <v/>
      </c>
      <c r="CY38" s="82" t="str">
        <f>IF(V38=1,'#3b Salarisschalen referentie-c'!$W$145,"")</f>
        <v/>
      </c>
      <c r="CZ38" s="82" t="str">
        <f>IF(W38=1,'#3b Salarisschalen referentie-c'!$W$145,"")</f>
        <v/>
      </c>
      <c r="DA38" s="82" t="str">
        <f>IF(X38=1,'#3b Salarisschalen referentie-c'!$W$145,"")</f>
        <v/>
      </c>
      <c r="DB38" s="82" t="str">
        <f>IF(Y38=1,'#3b Salarisschalen referentie-c'!$W$145,"")</f>
        <v/>
      </c>
      <c r="DC38" s="82" t="str">
        <f>IF(Z38=1,'#3b Salarisschalen referentie-c'!$W$145,"")</f>
        <v/>
      </c>
      <c r="DD38" s="82" t="str">
        <f>IF(AA38=1,'#3b Salarisschalen referentie-c'!$W$145,"")</f>
        <v/>
      </c>
      <c r="DE38" s="82" t="str">
        <f>IF(AB38=1,'#3b Salarisschalen referentie-c'!$W$145,"")</f>
        <v/>
      </c>
      <c r="DF38" s="82" t="str">
        <f>IF(AC38=1,'#3b Salarisschalen referentie-c'!$W$145,"")</f>
        <v/>
      </c>
    </row>
    <row r="39" spans="1:110" ht="13.2" x14ac:dyDescent="0.25">
      <c r="A39" s="76"/>
      <c r="B39" s="76" t="s">
        <v>140</v>
      </c>
      <c r="C39" s="77" t="s">
        <v>74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8"/>
      <c r="AE39" s="84" t="str">
        <f>IF(D39=1,'#3b Salarisschalen referentie-c'!$W$143,"")</f>
        <v/>
      </c>
      <c r="AF39" s="84" t="str">
        <f>IF(E39=1,'#3b Salarisschalen referentie-c'!$W$143,"")</f>
        <v/>
      </c>
      <c r="AG39" s="84" t="str">
        <f>IF(F39=1,'#3b Salarisschalen referentie-c'!$W$143,"")</f>
        <v/>
      </c>
      <c r="AH39" s="84" t="str">
        <f>IF(G39=1,'#3b Salarisschalen referentie-c'!$W$143,"")</f>
        <v/>
      </c>
      <c r="AI39" s="84" t="str">
        <f>IF(H39=1,'#3b Salarisschalen referentie-c'!$W$143,"")</f>
        <v/>
      </c>
      <c r="AJ39" s="84" t="str">
        <f>IF(I39=1,'#3b Salarisschalen referentie-c'!$W$143,"")</f>
        <v/>
      </c>
      <c r="AK39" s="84" t="str">
        <f>IF(J39=1,'#3b Salarisschalen referentie-c'!$W$143,"")</f>
        <v/>
      </c>
      <c r="AL39" s="84" t="str">
        <f>IF(K39=1,'#3b Salarisschalen referentie-c'!$W$143,"")</f>
        <v/>
      </c>
      <c r="AM39" s="84" t="str">
        <f>IF(L39=1,'#3b Salarisschalen referentie-c'!$W$143,"")</f>
        <v/>
      </c>
      <c r="AN39" s="84" t="str">
        <f>IF(M39=1,'#3b Salarisschalen referentie-c'!$W$143,"")</f>
        <v/>
      </c>
      <c r="AO39" s="84" t="str">
        <f>IF(N39=1,'#3b Salarisschalen referentie-c'!$W$143,"")</f>
        <v/>
      </c>
      <c r="AP39" s="84" t="str">
        <f>IF(O39=1,'#3b Salarisschalen referentie-c'!$W$143,"")</f>
        <v/>
      </c>
      <c r="AQ39" s="84" t="str">
        <f>IF(P39=1,'#3b Salarisschalen referentie-c'!$W$143,"")</f>
        <v/>
      </c>
      <c r="AR39" s="84" t="str">
        <f>IF(Q39=1,'#3b Salarisschalen referentie-c'!$W$143,"")</f>
        <v/>
      </c>
      <c r="AS39" s="84" t="str">
        <f>IF(R39=1,'#3b Salarisschalen referentie-c'!$W$143,"")</f>
        <v/>
      </c>
      <c r="AT39" s="84" t="str">
        <f>IF(S39=1,'#3b Salarisschalen referentie-c'!$W$143,"")</f>
        <v/>
      </c>
      <c r="AU39" s="84" t="str">
        <f>IF(T39=1,'#3b Salarisschalen referentie-c'!$W$143,"")</f>
        <v/>
      </c>
      <c r="AV39" s="84" t="str">
        <f>IF(U39=1,'#3b Salarisschalen referentie-c'!$W$143,"")</f>
        <v/>
      </c>
      <c r="AW39" s="84" t="str">
        <f>IF(V39=1,'#3b Salarisschalen referentie-c'!$W$143,"")</f>
        <v/>
      </c>
      <c r="AX39" s="84" t="str">
        <f>IF(W39=1,'#3b Salarisschalen referentie-c'!$W$143,"")</f>
        <v/>
      </c>
      <c r="AY39" s="84" t="str">
        <f>IF(X39=1,'#3b Salarisschalen referentie-c'!$W$143,"")</f>
        <v/>
      </c>
      <c r="AZ39" s="84" t="str">
        <f>IF(Y39=1,'#3b Salarisschalen referentie-c'!$W$143,"")</f>
        <v/>
      </c>
      <c r="BA39" s="84" t="str">
        <f>IF(Z39=1,'#3b Salarisschalen referentie-c'!$W$143,"")</f>
        <v/>
      </c>
      <c r="BB39" s="84" t="str">
        <f>IF(AA39=1,'#3b Salarisschalen referentie-c'!$W$143,"")</f>
        <v/>
      </c>
      <c r="BC39" s="84" t="str">
        <f>IF(AB39=1,'#3b Salarisschalen referentie-c'!$W$143,"")</f>
        <v/>
      </c>
      <c r="BD39" s="84" t="str">
        <f>IF(AC39=1,'#3b Salarisschalen referentie-c'!$W$143,"")</f>
        <v/>
      </c>
      <c r="BE39" s="78"/>
      <c r="BF39" s="84" t="str">
        <f>IF(D39=1,'#3b Salarisschalen referentie-c'!$W$144,"")</f>
        <v/>
      </c>
      <c r="BG39" s="84" t="str">
        <f>IF(E39=1,'#3b Salarisschalen referentie-c'!$W$144,"")</f>
        <v/>
      </c>
      <c r="BH39" s="84" t="str">
        <f>IF(F39=1,'#3b Salarisschalen referentie-c'!$W$144,"")</f>
        <v/>
      </c>
      <c r="BI39" s="84" t="str">
        <f>IF(G39=1,'#3b Salarisschalen referentie-c'!$W$144,"")</f>
        <v/>
      </c>
      <c r="BJ39" s="84" t="str">
        <f>IF(H39=1,'#3b Salarisschalen referentie-c'!$W$144,"")</f>
        <v/>
      </c>
      <c r="BK39" s="84" t="str">
        <f>IF(I39=1,'#3b Salarisschalen referentie-c'!$W$144,"")</f>
        <v/>
      </c>
      <c r="BL39" s="84" t="str">
        <f>IF(J39=1,'#3b Salarisschalen referentie-c'!$W$144,"")</f>
        <v/>
      </c>
      <c r="BM39" s="84" t="str">
        <f>IF(K39=1,'#3b Salarisschalen referentie-c'!$W$144,"")</f>
        <v/>
      </c>
      <c r="BN39" s="84" t="str">
        <f>IF(L39=1,'#3b Salarisschalen referentie-c'!$W$144,"")</f>
        <v/>
      </c>
      <c r="BO39" s="84" t="str">
        <f>IF(M39=1,'#3b Salarisschalen referentie-c'!$W$144,"")</f>
        <v/>
      </c>
      <c r="BP39" s="84" t="str">
        <f>IF(N39=1,'#3b Salarisschalen referentie-c'!$W$144,"")</f>
        <v/>
      </c>
      <c r="BQ39" s="84" t="str">
        <f>IF(O39=1,'#3b Salarisschalen referentie-c'!$W$144,"")</f>
        <v/>
      </c>
      <c r="BR39" s="84" t="str">
        <f>IF(P39=1,'#3b Salarisschalen referentie-c'!$W$144,"")</f>
        <v/>
      </c>
      <c r="BS39" s="84" t="str">
        <f>IF(Q39=1,'#3b Salarisschalen referentie-c'!$W$144,"")</f>
        <v/>
      </c>
      <c r="BT39" s="84" t="str">
        <f>IF(R39=1,'#3b Salarisschalen referentie-c'!$W$144,"")</f>
        <v/>
      </c>
      <c r="BU39" s="84" t="str">
        <f>IF(S39=1,'#3b Salarisschalen referentie-c'!$W$144,"")</f>
        <v/>
      </c>
      <c r="BV39" s="84" t="str">
        <f>IF(T39=1,'#3b Salarisschalen referentie-c'!$W$144,"")</f>
        <v/>
      </c>
      <c r="BW39" s="84" t="str">
        <f>IF(U39=1,'#3b Salarisschalen referentie-c'!$W$144,"")</f>
        <v/>
      </c>
      <c r="BX39" s="84" t="str">
        <f>IF(V39=1,'#3b Salarisschalen referentie-c'!$W$144,"")</f>
        <v/>
      </c>
      <c r="BY39" s="84" t="str">
        <f>IF(W39=1,'#3b Salarisschalen referentie-c'!$W$144,"")</f>
        <v/>
      </c>
      <c r="BZ39" s="84" t="str">
        <f>IF(X39=1,'#3b Salarisschalen referentie-c'!$W$144,"")</f>
        <v/>
      </c>
      <c r="CA39" s="84" t="str">
        <f>IF(Y39=1,'#3b Salarisschalen referentie-c'!$W$144,"")</f>
        <v/>
      </c>
      <c r="CB39" s="84" t="str">
        <f>IF(Z39=1,'#3b Salarisschalen referentie-c'!$W$144,"")</f>
        <v/>
      </c>
      <c r="CC39" s="84" t="str">
        <f>IF(AA39=1,'#3b Salarisschalen referentie-c'!$W$144,"")</f>
        <v/>
      </c>
      <c r="CD39" s="84" t="str">
        <f>IF(AB39=1,'#3b Salarisschalen referentie-c'!$W$144,"")</f>
        <v/>
      </c>
      <c r="CE39" s="84" t="str">
        <f>IF(AC39=1,'#3b Salarisschalen referentie-c'!$W$144,"")</f>
        <v/>
      </c>
      <c r="CF39" s="78"/>
      <c r="CG39" s="84" t="str">
        <f>IF(D39=1,'#3b Salarisschalen referentie-c'!$W$145,"")</f>
        <v/>
      </c>
      <c r="CH39" s="84" t="str">
        <f>IF(E39=1,'#3b Salarisschalen referentie-c'!$W$145,"")</f>
        <v/>
      </c>
      <c r="CI39" s="84" t="str">
        <f>IF(F39=1,'#3b Salarisschalen referentie-c'!$W$145,"")</f>
        <v/>
      </c>
      <c r="CJ39" s="84" t="str">
        <f>IF(G39=1,'#3b Salarisschalen referentie-c'!$W$145,"")</f>
        <v/>
      </c>
      <c r="CK39" s="84" t="str">
        <f>IF(H39=1,'#3b Salarisschalen referentie-c'!$W$145,"")</f>
        <v/>
      </c>
      <c r="CL39" s="84" t="str">
        <f>IF(I39=1,'#3b Salarisschalen referentie-c'!$W$145,"")</f>
        <v/>
      </c>
      <c r="CM39" s="84" t="str">
        <f>IF(J39=1,'#3b Salarisschalen referentie-c'!$W$145,"")</f>
        <v/>
      </c>
      <c r="CN39" s="84" t="str">
        <f>IF(K39=1,'#3b Salarisschalen referentie-c'!$W$145,"")</f>
        <v/>
      </c>
      <c r="CO39" s="84" t="str">
        <f>IF(L39=1,'#3b Salarisschalen referentie-c'!$W$145,"")</f>
        <v/>
      </c>
      <c r="CP39" s="84" t="str">
        <f>IF(M39=1,'#3b Salarisschalen referentie-c'!$W$145,"")</f>
        <v/>
      </c>
      <c r="CQ39" s="84" t="str">
        <f>IF(N39=1,'#3b Salarisschalen referentie-c'!$W$145,"")</f>
        <v/>
      </c>
      <c r="CR39" s="84" t="str">
        <f>IF(O39=1,'#3b Salarisschalen referentie-c'!$W$145,"")</f>
        <v/>
      </c>
      <c r="CS39" s="84" t="str">
        <f>IF(P39=1,'#3b Salarisschalen referentie-c'!$W$145,"")</f>
        <v/>
      </c>
      <c r="CT39" s="84" t="str">
        <f>IF(Q39=1,'#3b Salarisschalen referentie-c'!$W$145,"")</f>
        <v/>
      </c>
      <c r="CU39" s="84" t="str">
        <f>IF(R39=1,'#3b Salarisschalen referentie-c'!$W$145,"")</f>
        <v/>
      </c>
      <c r="CV39" s="84" t="str">
        <f>IF(S39=1,'#3b Salarisschalen referentie-c'!$W$145,"")</f>
        <v/>
      </c>
      <c r="CW39" s="84" t="str">
        <f>IF(T39=1,'#3b Salarisschalen referentie-c'!$W$145,"")</f>
        <v/>
      </c>
      <c r="CX39" s="84" t="str">
        <f>IF(U39=1,'#3b Salarisschalen referentie-c'!$W$145,"")</f>
        <v/>
      </c>
      <c r="CY39" s="84" t="str">
        <f>IF(V39=1,'#3b Salarisschalen referentie-c'!$W$145,"")</f>
        <v/>
      </c>
      <c r="CZ39" s="84" t="str">
        <f>IF(W39=1,'#3b Salarisschalen referentie-c'!$W$145,"")</f>
        <v/>
      </c>
      <c r="DA39" s="84" t="str">
        <f>IF(X39=1,'#3b Salarisschalen referentie-c'!$W$145,"")</f>
        <v/>
      </c>
      <c r="DB39" s="84" t="str">
        <f>IF(Y39=1,'#3b Salarisschalen referentie-c'!$W$145,"")</f>
        <v/>
      </c>
      <c r="DC39" s="84" t="str">
        <f>IF(Z39=1,'#3b Salarisschalen referentie-c'!$W$145,"")</f>
        <v/>
      </c>
      <c r="DD39" s="84" t="str">
        <f>IF(AA39=1,'#3b Salarisschalen referentie-c'!$W$145,"")</f>
        <v/>
      </c>
      <c r="DE39" s="84" t="str">
        <f>IF(AB39=1,'#3b Salarisschalen referentie-c'!$W$145,"")</f>
        <v/>
      </c>
      <c r="DF39" s="84" t="str">
        <f>IF(AC39=1,'#3b Salarisschalen referentie-c'!$W$145,"")</f>
        <v/>
      </c>
    </row>
    <row r="40" spans="1:110" ht="39.6" x14ac:dyDescent="0.25">
      <c r="A40" s="41" t="s">
        <v>62</v>
      </c>
      <c r="B40" s="41" t="s">
        <v>141</v>
      </c>
      <c r="J40" s="17">
        <v>1</v>
      </c>
      <c r="L40" s="17">
        <v>1</v>
      </c>
      <c r="AD40" s="70"/>
      <c r="AE40" s="82" t="str">
        <f>IF(D40=1,'#3b Salarisschalen referentie-c'!$S$161,"")</f>
        <v/>
      </c>
      <c r="AF40" s="82" t="str">
        <f>IF(E40=1,'#3b Salarisschalen referentie-c'!$S$161,"")</f>
        <v/>
      </c>
      <c r="AG40" s="82" t="str">
        <f>IF(F40=1,'#3b Salarisschalen referentie-c'!$S$161,"")</f>
        <v/>
      </c>
      <c r="AH40" s="82" t="str">
        <f>IF(G40=1,'#3b Salarisschalen referentie-c'!$S$161,"")</f>
        <v/>
      </c>
      <c r="AI40" s="82" t="str">
        <f>IF(H40=1,'#3b Salarisschalen referentie-c'!$S$161,"")</f>
        <v/>
      </c>
      <c r="AJ40" s="82" t="str">
        <f>IF(I40=1,'#3b Salarisschalen referentie-c'!$S$161,"")</f>
        <v/>
      </c>
      <c r="AK40" s="83">
        <f>IF(J40=1,'#3b Salarisschalen referentie-c'!$S$161,"")</f>
        <v>22.602169981916816</v>
      </c>
      <c r="AL40" s="82" t="str">
        <f>IF(K40=1,'#3b Salarisschalen referentie-c'!$S$161,"")</f>
        <v/>
      </c>
      <c r="AM40" s="83">
        <f>IF(L40=1,'#3b Salarisschalen referentie-c'!$S$161,"")</f>
        <v>22.602169981916816</v>
      </c>
      <c r="AN40" s="82" t="str">
        <f>IF(M40=1,'#3b Salarisschalen referentie-c'!$S$161,"")</f>
        <v/>
      </c>
      <c r="AO40" s="82" t="str">
        <f>IF(N40=1,'#3b Salarisschalen referentie-c'!$S$161,"")</f>
        <v/>
      </c>
      <c r="AP40" s="82" t="str">
        <f>IF(O40=1,'#3b Salarisschalen referentie-c'!$S$161,"")</f>
        <v/>
      </c>
      <c r="AQ40" s="82" t="str">
        <f>IF(P40=1,'#3b Salarisschalen referentie-c'!$S$161,"")</f>
        <v/>
      </c>
      <c r="AR40" s="82" t="str">
        <f>IF(Q40=1,'#3b Salarisschalen referentie-c'!$S$161,"")</f>
        <v/>
      </c>
      <c r="AS40" s="82" t="str">
        <f>IF(R40=1,'#3b Salarisschalen referentie-c'!$S$161,"")</f>
        <v/>
      </c>
      <c r="AT40" s="82" t="str">
        <f>IF(S40=1,'#3b Salarisschalen referentie-c'!$S$161,"")</f>
        <v/>
      </c>
      <c r="AU40" s="82" t="str">
        <f>IF(T40=1,'#3b Salarisschalen referentie-c'!$S$161,"")</f>
        <v/>
      </c>
      <c r="AV40" s="82" t="str">
        <f>IF(U40=1,'#3b Salarisschalen referentie-c'!$S$161,"")</f>
        <v/>
      </c>
      <c r="AW40" s="82" t="str">
        <f>IF(V40=1,'#3b Salarisschalen referentie-c'!$S$161,"")</f>
        <v/>
      </c>
      <c r="AX40" s="82" t="str">
        <f>IF(W40=1,'#3b Salarisschalen referentie-c'!$S$161,"")</f>
        <v/>
      </c>
      <c r="AY40" s="82" t="str">
        <f>IF(X40=1,'#3b Salarisschalen referentie-c'!$S$161,"")</f>
        <v/>
      </c>
      <c r="AZ40" s="82" t="str">
        <f>IF(Y40=1,'#3b Salarisschalen referentie-c'!$S$161,"")</f>
        <v/>
      </c>
      <c r="BA40" s="82" t="str">
        <f>IF(Z40=1,'#3b Salarisschalen referentie-c'!$S$161,"")</f>
        <v/>
      </c>
      <c r="BB40" s="82" t="str">
        <f>IF(AA40=1,'#3b Salarisschalen referentie-c'!$S$161,"")</f>
        <v/>
      </c>
      <c r="BC40" s="82" t="str">
        <f>IF(AB40=1,'#3b Salarisschalen referentie-c'!$S$161,"")</f>
        <v/>
      </c>
      <c r="BD40" s="82" t="str">
        <f>IF(AC40=1,'#3b Salarisschalen referentie-c'!$S$161,"")</f>
        <v/>
      </c>
      <c r="BE40" s="70"/>
      <c r="BF40" s="82" t="str">
        <f>IF(D40=1,'#3b Salarisschalen referentie-c'!$S$162,"")</f>
        <v/>
      </c>
      <c r="BG40" s="82" t="str">
        <f>IF(E40=1,'#3b Salarisschalen referentie-c'!$S$162,"")</f>
        <v/>
      </c>
      <c r="BH40" s="82" t="str">
        <f>IF(F40=1,'#3b Salarisschalen referentie-c'!$S$162,"")</f>
        <v/>
      </c>
      <c r="BI40" s="82" t="str">
        <f>IF(G40=1,'#3b Salarisschalen referentie-c'!$S$162,"")</f>
        <v/>
      </c>
      <c r="BJ40" s="82" t="str">
        <f>IF(H40=1,'#3b Salarisschalen referentie-c'!$S$162,"")</f>
        <v/>
      </c>
      <c r="BK40" s="82" t="str">
        <f>IF(I40=1,'#3b Salarisschalen referentie-c'!$S$162,"")</f>
        <v/>
      </c>
      <c r="BL40" s="83">
        <f>IF(J40=1,'#3b Salarisschalen referentie-c'!$S$162,"")</f>
        <v>25.634719710669074</v>
      </c>
      <c r="BM40" s="82" t="str">
        <f>IF(K40=1,'#3b Salarisschalen referentie-c'!$S$162,"")</f>
        <v/>
      </c>
      <c r="BN40" s="83">
        <f>IF(L40=1,'#3b Salarisschalen referentie-c'!$S$162,"")</f>
        <v>25.634719710669074</v>
      </c>
      <c r="BO40" s="82" t="str">
        <f>IF(M40=1,'#3b Salarisschalen referentie-c'!$S$162,"")</f>
        <v/>
      </c>
      <c r="BP40" s="82" t="str">
        <f>IF(N40=1,'#3b Salarisschalen referentie-c'!$S$162,"")</f>
        <v/>
      </c>
      <c r="BQ40" s="82" t="str">
        <f>IF(O40=1,'#3b Salarisschalen referentie-c'!$S$162,"")</f>
        <v/>
      </c>
      <c r="BR40" s="82" t="str">
        <f>IF(P40=1,'#3b Salarisschalen referentie-c'!$S$162,"")</f>
        <v/>
      </c>
      <c r="BS40" s="82" t="str">
        <f>IF(Q40=1,'#3b Salarisschalen referentie-c'!$S$162,"")</f>
        <v/>
      </c>
      <c r="BT40" s="82" t="str">
        <f>IF(R40=1,'#3b Salarisschalen referentie-c'!$S$162,"")</f>
        <v/>
      </c>
      <c r="BU40" s="82" t="str">
        <f>IF(S40=1,'#3b Salarisschalen referentie-c'!$S$162,"")</f>
        <v/>
      </c>
      <c r="BV40" s="82" t="str">
        <f>IF(T40=1,'#3b Salarisschalen referentie-c'!$S$162,"")</f>
        <v/>
      </c>
      <c r="BW40" s="82" t="str">
        <f>IF(U40=1,'#3b Salarisschalen referentie-c'!$S$162,"")</f>
        <v/>
      </c>
      <c r="BX40" s="82" t="str">
        <f>IF(V40=1,'#3b Salarisschalen referentie-c'!$S$162,"")</f>
        <v/>
      </c>
      <c r="BY40" s="82" t="str">
        <f>IF(W40=1,'#3b Salarisschalen referentie-c'!$S$162,"")</f>
        <v/>
      </c>
      <c r="BZ40" s="82" t="str">
        <f>IF(X40=1,'#3b Salarisschalen referentie-c'!$S$162,"")</f>
        <v/>
      </c>
      <c r="CA40" s="82" t="str">
        <f>IF(Y40=1,'#3b Salarisschalen referentie-c'!$S$162,"")</f>
        <v/>
      </c>
      <c r="CB40" s="82" t="str">
        <f>IF(Z40=1,'#3b Salarisschalen referentie-c'!$S$162,"")</f>
        <v/>
      </c>
      <c r="CC40" s="82" t="str">
        <f>IF(AA40=1,'#3b Salarisschalen referentie-c'!$S$162,"")</f>
        <v/>
      </c>
      <c r="CD40" s="82" t="str">
        <f>IF(AB40=1,'#3b Salarisschalen referentie-c'!$S$162,"")</f>
        <v/>
      </c>
      <c r="CE40" s="82" t="str">
        <f>IF(AC40=1,'#3b Salarisschalen referentie-c'!$S$162,"")</f>
        <v/>
      </c>
      <c r="CF40" s="70"/>
      <c r="CG40" s="82" t="str">
        <f>IF(D40=1,'#3b Salarisschalen referentie-c'!$S$163,"")</f>
        <v/>
      </c>
      <c r="CH40" s="82" t="str">
        <f>IF(E40=1,'#3b Salarisschalen referentie-c'!$S$163,"")</f>
        <v/>
      </c>
      <c r="CI40" s="82" t="str">
        <f>IF(F40=1,'#3b Salarisschalen referentie-c'!$S$163,"")</f>
        <v/>
      </c>
      <c r="CJ40" s="82" t="str">
        <f>IF(G40=1,'#3b Salarisschalen referentie-c'!$S$163,"")</f>
        <v/>
      </c>
      <c r="CK40" s="82" t="str">
        <f>IF(H40=1,'#3b Salarisschalen referentie-c'!$S$163,"")</f>
        <v/>
      </c>
      <c r="CL40" s="82" t="str">
        <f>IF(I40=1,'#3b Salarisschalen referentie-c'!$S$163,"")</f>
        <v/>
      </c>
      <c r="CM40" s="83">
        <f>IF(J40=1,'#3b Salarisschalen referentie-c'!$S$163,"")</f>
        <v>30.669077757685351</v>
      </c>
      <c r="CN40" s="82" t="str">
        <f>IF(K40=1,'#3b Salarisschalen referentie-c'!$S$163,"")</f>
        <v/>
      </c>
      <c r="CO40" s="83">
        <f>IF(L40=1,'#3b Salarisschalen referentie-c'!$S$163,"")</f>
        <v>30.669077757685351</v>
      </c>
      <c r="CP40" s="82" t="str">
        <f>IF(M40=1,'#3b Salarisschalen referentie-c'!$S$163,"")</f>
        <v/>
      </c>
      <c r="CQ40" s="82" t="str">
        <f>IF(N40=1,'#3b Salarisschalen referentie-c'!$S$163,"")</f>
        <v/>
      </c>
      <c r="CR40" s="82" t="str">
        <f>IF(O40=1,'#3b Salarisschalen referentie-c'!$S$163,"")</f>
        <v/>
      </c>
      <c r="CS40" s="82" t="str">
        <f>IF(P40=1,'#3b Salarisschalen referentie-c'!$S$163,"")</f>
        <v/>
      </c>
      <c r="CT40" s="82" t="str">
        <f>IF(Q40=1,'#3b Salarisschalen referentie-c'!$S$163,"")</f>
        <v/>
      </c>
      <c r="CU40" s="82" t="str">
        <f>IF(R40=1,'#3b Salarisschalen referentie-c'!$S$163,"")</f>
        <v/>
      </c>
      <c r="CV40" s="82" t="str">
        <f>IF(S40=1,'#3b Salarisschalen referentie-c'!$S$163,"")</f>
        <v/>
      </c>
      <c r="CW40" s="82" t="str">
        <f>IF(T40=1,'#3b Salarisschalen referentie-c'!$S$163,"")</f>
        <v/>
      </c>
      <c r="CX40" s="82" t="str">
        <f>IF(U40=1,'#3b Salarisschalen referentie-c'!$S$163,"")</f>
        <v/>
      </c>
      <c r="CY40" s="82" t="str">
        <f>IF(V40=1,'#3b Salarisschalen referentie-c'!$S$163,"")</f>
        <v/>
      </c>
      <c r="CZ40" s="82" t="str">
        <f>IF(W40=1,'#3b Salarisschalen referentie-c'!$S$163,"")</f>
        <v/>
      </c>
      <c r="DA40" s="82" t="str">
        <f>IF(X40=1,'#3b Salarisschalen referentie-c'!$S$163,"")</f>
        <v/>
      </c>
      <c r="DB40" s="82" t="str">
        <f>IF(Y40=1,'#3b Salarisschalen referentie-c'!$S$163,"")</f>
        <v/>
      </c>
      <c r="DC40" s="82" t="str">
        <f>IF(Z40=1,'#3b Salarisschalen referentie-c'!$S$163,"")</f>
        <v/>
      </c>
      <c r="DD40" s="82" t="str">
        <f>IF(AA40=1,'#3b Salarisschalen referentie-c'!$S$163,"")</f>
        <v/>
      </c>
      <c r="DE40" s="82" t="str">
        <f>IF(AB40=1,'#3b Salarisschalen referentie-c'!$S$163,"")</f>
        <v/>
      </c>
      <c r="DF40" s="82" t="str">
        <f>IF(AC40=1,'#3b Salarisschalen referentie-c'!$S$163,"")</f>
        <v/>
      </c>
    </row>
    <row r="41" spans="1:110" ht="13.2" x14ac:dyDescent="0.25">
      <c r="A41" s="41"/>
      <c r="B41" s="41" t="s">
        <v>142</v>
      </c>
      <c r="J41" s="17">
        <v>1</v>
      </c>
      <c r="L41" s="17">
        <v>1</v>
      </c>
      <c r="T41" s="17">
        <v>1</v>
      </c>
      <c r="AD41" s="70"/>
      <c r="AE41" s="82" t="str">
        <f>IF(D41=1,'#3b Salarisschalen referentie-c'!$T$161,"")</f>
        <v/>
      </c>
      <c r="AF41" s="82" t="str">
        <f>IF(E41=1,'#3b Salarisschalen referentie-c'!$T$161,"")</f>
        <v/>
      </c>
      <c r="AG41" s="82" t="str">
        <f>IF(F41=1,'#3b Salarisschalen referentie-c'!$T$161,"")</f>
        <v/>
      </c>
      <c r="AH41" s="82" t="str">
        <f>IF(G41=1,'#3b Salarisschalen referentie-c'!$T$161,"")</f>
        <v/>
      </c>
      <c r="AI41" s="82" t="str">
        <f>IF(H41=1,'#3b Salarisschalen referentie-c'!$T$161,"")</f>
        <v/>
      </c>
      <c r="AJ41" s="82" t="str">
        <f>IF(I41=1,'#3b Salarisschalen referentie-c'!$T$161,"")</f>
        <v/>
      </c>
      <c r="AK41" s="83">
        <f>IF(J41=1,'#3b Salarisschalen referentie-c'!$T$161,"")</f>
        <v>23.504520795660035</v>
      </c>
      <c r="AL41" s="82" t="str">
        <f>IF(K41=1,'#3b Salarisschalen referentie-c'!$T$161,"")</f>
        <v/>
      </c>
      <c r="AM41" s="83">
        <f>IF(L41=1,'#3b Salarisschalen referentie-c'!$T$161,"")</f>
        <v>23.504520795660035</v>
      </c>
      <c r="AN41" s="82" t="str">
        <f>IF(M41=1,'#3b Salarisschalen referentie-c'!$T$161,"")</f>
        <v/>
      </c>
      <c r="AO41" s="82" t="str">
        <f>IF(N41=1,'#3b Salarisschalen referentie-c'!$T$161,"")</f>
        <v/>
      </c>
      <c r="AP41" s="82" t="str">
        <f>IF(O41=1,'#3b Salarisschalen referentie-c'!$T$161,"")</f>
        <v/>
      </c>
      <c r="AQ41" s="82" t="str">
        <f>IF(P41=1,'#3b Salarisschalen referentie-c'!$T$161,"")</f>
        <v/>
      </c>
      <c r="AR41" s="82" t="str">
        <f>IF(Q41=1,'#3b Salarisschalen referentie-c'!$T$161,"")</f>
        <v/>
      </c>
      <c r="AS41" s="82" t="str">
        <f>IF(R41=1,'#3b Salarisschalen referentie-c'!$T$161,"")</f>
        <v/>
      </c>
      <c r="AT41" s="82" t="str">
        <f>IF(S41=1,'#3b Salarisschalen referentie-c'!$T$161,"")</f>
        <v/>
      </c>
      <c r="AU41" s="83">
        <f>IF(T41=1,'#3b Salarisschalen referentie-c'!$T$161,"")</f>
        <v>23.504520795660035</v>
      </c>
      <c r="AV41" s="82" t="str">
        <f>IF(U41=1,'#3b Salarisschalen referentie-c'!$T$161,"")</f>
        <v/>
      </c>
      <c r="AW41" s="82" t="str">
        <f>IF(V41=1,'#3b Salarisschalen referentie-c'!$T$161,"")</f>
        <v/>
      </c>
      <c r="AX41" s="82" t="str">
        <f>IF(W41=1,'#3b Salarisschalen referentie-c'!$T$161,"")</f>
        <v/>
      </c>
      <c r="AY41" s="82" t="str">
        <f>IF(X41=1,'#3b Salarisschalen referentie-c'!$T$161,"")</f>
        <v/>
      </c>
      <c r="AZ41" s="82" t="str">
        <f>IF(Y41=1,'#3b Salarisschalen referentie-c'!$T$161,"")</f>
        <v/>
      </c>
      <c r="BA41" s="82" t="str">
        <f>IF(Z41=1,'#3b Salarisschalen referentie-c'!$T$161,"")</f>
        <v/>
      </c>
      <c r="BB41" s="82" t="str">
        <f>IF(AA41=1,'#3b Salarisschalen referentie-c'!$T$161,"")</f>
        <v/>
      </c>
      <c r="BC41" s="82" t="str">
        <f>IF(AB41=1,'#3b Salarisschalen referentie-c'!$T$161,"")</f>
        <v/>
      </c>
      <c r="BD41" s="82" t="str">
        <f>IF(AC41=1,'#3b Salarisschalen referentie-c'!$T$161,"")</f>
        <v/>
      </c>
      <c r="BE41" s="70"/>
      <c r="BF41" s="82" t="str">
        <f>IF(D41=1,'#3b Salarisschalen referentie-c'!$T$162,"")</f>
        <v/>
      </c>
      <c r="BG41" s="82" t="str">
        <f>IF(E41=1,'#3b Salarisschalen referentie-c'!$T$162,"")</f>
        <v/>
      </c>
      <c r="BH41" s="82" t="str">
        <f>IF(F41=1,'#3b Salarisschalen referentie-c'!$T$162,"")</f>
        <v/>
      </c>
      <c r="BI41" s="82" t="str">
        <f>IF(G41=1,'#3b Salarisschalen referentie-c'!$T$162,"")</f>
        <v/>
      </c>
      <c r="BJ41" s="82" t="str">
        <f>IF(H41=1,'#3b Salarisschalen referentie-c'!$T$162,"")</f>
        <v/>
      </c>
      <c r="BK41" s="82" t="str">
        <f>IF(I41=1,'#3b Salarisschalen referentie-c'!$T$162,"")</f>
        <v/>
      </c>
      <c r="BL41" s="83">
        <f>IF(J41=1,'#3b Salarisschalen referentie-c'!$T$162,"")</f>
        <v>28.54068716094033</v>
      </c>
      <c r="BM41" s="82" t="str">
        <f>IF(K41=1,'#3b Salarisschalen referentie-c'!$T$162,"")</f>
        <v/>
      </c>
      <c r="BN41" s="83">
        <f>IF(L41=1,'#3b Salarisschalen referentie-c'!$T$162,"")</f>
        <v>28.54068716094033</v>
      </c>
      <c r="BO41" s="82" t="str">
        <f>IF(M41=1,'#3b Salarisschalen referentie-c'!$T$162,"")</f>
        <v/>
      </c>
      <c r="BP41" s="82" t="str">
        <f>IF(N41=1,'#3b Salarisschalen referentie-c'!$T$162,"")</f>
        <v/>
      </c>
      <c r="BQ41" s="82" t="str">
        <f>IF(O41=1,'#3b Salarisschalen referentie-c'!$T$162,"")</f>
        <v/>
      </c>
      <c r="BR41" s="82" t="str">
        <f>IF(P41=1,'#3b Salarisschalen referentie-c'!$T$162,"")</f>
        <v/>
      </c>
      <c r="BS41" s="82" t="str">
        <f>IF(Q41=1,'#3b Salarisschalen referentie-c'!$T$162,"")</f>
        <v/>
      </c>
      <c r="BT41" s="82" t="str">
        <f>IF(R41=1,'#3b Salarisschalen referentie-c'!$T$162,"")</f>
        <v/>
      </c>
      <c r="BU41" s="82" t="str">
        <f>IF(S41=1,'#3b Salarisschalen referentie-c'!$T$162,"")</f>
        <v/>
      </c>
      <c r="BV41" s="83">
        <f>IF(T41=1,'#3b Salarisschalen referentie-c'!$T$162,"")</f>
        <v>28.54068716094033</v>
      </c>
      <c r="BW41" s="82" t="str">
        <f>IF(U41=1,'#3b Salarisschalen referentie-c'!$T$162,"")</f>
        <v/>
      </c>
      <c r="BX41" s="82" t="str">
        <f>IF(V41=1,'#3b Salarisschalen referentie-c'!$T$162,"")</f>
        <v/>
      </c>
      <c r="BY41" s="82" t="str">
        <f>IF(W41=1,'#3b Salarisschalen referentie-c'!$T$162,"")</f>
        <v/>
      </c>
      <c r="BZ41" s="82" t="str">
        <f>IF(X41=1,'#3b Salarisschalen referentie-c'!$T$162,"")</f>
        <v/>
      </c>
      <c r="CA41" s="82" t="str">
        <f>IF(Y41=1,'#3b Salarisschalen referentie-c'!$T$162,"")</f>
        <v/>
      </c>
      <c r="CB41" s="82" t="str">
        <f>IF(Z41=1,'#3b Salarisschalen referentie-c'!$T$162,"")</f>
        <v/>
      </c>
      <c r="CC41" s="82" t="str">
        <f>IF(AA41=1,'#3b Salarisschalen referentie-c'!$T$162,"")</f>
        <v/>
      </c>
      <c r="CD41" s="82" t="str">
        <f>IF(AB41=1,'#3b Salarisschalen referentie-c'!$T$162,"")</f>
        <v/>
      </c>
      <c r="CE41" s="82" t="str">
        <f>IF(AC41=1,'#3b Salarisschalen referentie-c'!$T$162,"")</f>
        <v/>
      </c>
      <c r="CF41" s="70"/>
      <c r="CG41" s="82" t="str">
        <f>IF(D41=1,'#3b Salarisschalen referentie-c'!$T$163,"")</f>
        <v/>
      </c>
      <c r="CH41" s="82" t="str">
        <f>IF(E41=1,'#3b Salarisschalen referentie-c'!$T$163,"")</f>
        <v/>
      </c>
      <c r="CI41" s="82" t="str">
        <f>IF(F41=1,'#3b Salarisschalen referentie-c'!$T$163,"")</f>
        <v/>
      </c>
      <c r="CJ41" s="82" t="str">
        <f>IF(G41=1,'#3b Salarisschalen referentie-c'!$T$163,"")</f>
        <v/>
      </c>
      <c r="CK41" s="82" t="str">
        <f>IF(H41=1,'#3b Salarisschalen referentie-c'!$T$163,"")</f>
        <v/>
      </c>
      <c r="CL41" s="82" t="str">
        <f>IF(I41=1,'#3b Salarisschalen referentie-c'!$T$163,"")</f>
        <v/>
      </c>
      <c r="CM41" s="83">
        <f>IF(J41=1,'#3b Salarisschalen referentie-c'!$T$163,"")</f>
        <v>35.466546112115736</v>
      </c>
      <c r="CN41" s="82" t="str">
        <f>IF(K41=1,'#3b Salarisschalen referentie-c'!$T$163,"")</f>
        <v/>
      </c>
      <c r="CO41" s="83">
        <f>IF(L41=1,'#3b Salarisschalen referentie-c'!$T$163,"")</f>
        <v>35.466546112115736</v>
      </c>
      <c r="CP41" s="82" t="str">
        <f>IF(M41=1,'#3b Salarisschalen referentie-c'!$T$163,"")</f>
        <v/>
      </c>
      <c r="CQ41" s="82" t="str">
        <f>IF(N41=1,'#3b Salarisschalen referentie-c'!$T$163,"")</f>
        <v/>
      </c>
      <c r="CR41" s="82" t="str">
        <f>IF(O41=1,'#3b Salarisschalen referentie-c'!$T$163,"")</f>
        <v/>
      </c>
      <c r="CS41" s="82" t="str">
        <f>IF(P41=1,'#3b Salarisschalen referentie-c'!$T$163,"")</f>
        <v/>
      </c>
      <c r="CT41" s="82" t="str">
        <f>IF(Q41=1,'#3b Salarisschalen referentie-c'!$T$163,"")</f>
        <v/>
      </c>
      <c r="CU41" s="82" t="str">
        <f>IF(R41=1,'#3b Salarisschalen referentie-c'!$T$163,"")</f>
        <v/>
      </c>
      <c r="CV41" s="82" t="str">
        <f>IF(S41=1,'#3b Salarisschalen referentie-c'!$T$163,"")</f>
        <v/>
      </c>
      <c r="CW41" s="83">
        <f>IF(T41=1,'#3b Salarisschalen referentie-c'!$T$163,"")</f>
        <v>35.466546112115736</v>
      </c>
      <c r="CX41" s="82" t="str">
        <f>IF(U41=1,'#3b Salarisschalen referentie-c'!$T$163,"")</f>
        <v/>
      </c>
      <c r="CY41" s="82" t="str">
        <f>IF(V41=1,'#3b Salarisschalen referentie-c'!$T$163,"")</f>
        <v/>
      </c>
      <c r="CZ41" s="82" t="str">
        <f>IF(W41=1,'#3b Salarisschalen referentie-c'!$T$163,"")</f>
        <v/>
      </c>
      <c r="DA41" s="82" t="str">
        <f>IF(X41=1,'#3b Salarisschalen referentie-c'!$T$163,"")</f>
        <v/>
      </c>
      <c r="DB41" s="82" t="str">
        <f>IF(Y41=1,'#3b Salarisschalen referentie-c'!$T$163,"")</f>
        <v/>
      </c>
      <c r="DC41" s="82" t="str">
        <f>IF(Z41=1,'#3b Salarisschalen referentie-c'!$T$163,"")</f>
        <v/>
      </c>
      <c r="DD41" s="82" t="str">
        <f>IF(AA41=1,'#3b Salarisschalen referentie-c'!$T$163,"")</f>
        <v/>
      </c>
      <c r="DE41" s="82" t="str">
        <f>IF(AB41=1,'#3b Salarisschalen referentie-c'!$T$163,"")</f>
        <v/>
      </c>
      <c r="DF41" s="82" t="str">
        <f>IF(AC41=1,'#3b Salarisschalen referentie-c'!$T$163,"")</f>
        <v/>
      </c>
    </row>
    <row r="42" spans="1:110" ht="13.2" x14ac:dyDescent="0.25">
      <c r="A42" s="41"/>
      <c r="B42" s="41" t="s">
        <v>143</v>
      </c>
      <c r="K42" s="17">
        <v>1</v>
      </c>
      <c r="M42" s="17">
        <v>1</v>
      </c>
      <c r="T42" s="17">
        <v>1</v>
      </c>
      <c r="U42" s="17">
        <v>1</v>
      </c>
      <c r="AD42" s="70"/>
      <c r="AE42" s="82" t="str">
        <f>IF(D42=1,'#3b Salarisschalen referentie-c'!$U$161,"")</f>
        <v/>
      </c>
      <c r="AF42" s="82" t="str">
        <f>IF(E42=1,'#3b Salarisschalen referentie-c'!$U$161,"")</f>
        <v/>
      </c>
      <c r="AG42" s="82" t="str">
        <f>IF(F42=1,'#3b Salarisschalen referentie-c'!$U$161,"")</f>
        <v/>
      </c>
      <c r="AH42" s="82" t="str">
        <f>IF(G42=1,'#3b Salarisschalen referentie-c'!$U$161,"")</f>
        <v/>
      </c>
      <c r="AI42" s="82" t="str">
        <f>IF(H42=1,'#3b Salarisschalen referentie-c'!$U$161,"")</f>
        <v/>
      </c>
      <c r="AJ42" s="82" t="str">
        <f>IF(I42=1,'#3b Salarisschalen referentie-c'!$U$161,"")</f>
        <v/>
      </c>
      <c r="AK42" s="82" t="str">
        <f>IF(J42=1,'#3b Salarisschalen referentie-c'!$U$161,"")</f>
        <v/>
      </c>
      <c r="AL42" s="83">
        <f>IF(K42=1,'#3b Salarisschalen referentie-c'!$U$161,"")</f>
        <v>24.02169981916817</v>
      </c>
      <c r="AM42" s="82" t="str">
        <f>IF(L42=1,'#3b Salarisschalen referentie-c'!$U$161,"")</f>
        <v/>
      </c>
      <c r="AN42" s="83">
        <f>IF(M42=1,'#3b Salarisschalen referentie-c'!$U$161,"")</f>
        <v>24.02169981916817</v>
      </c>
      <c r="AO42" s="82" t="str">
        <f>IF(N42=1,'#3b Salarisschalen referentie-c'!$U$161,"")</f>
        <v/>
      </c>
      <c r="AP42" s="82" t="str">
        <f>IF(O42=1,'#3b Salarisschalen referentie-c'!$U$161,"")</f>
        <v/>
      </c>
      <c r="AQ42" s="82" t="str">
        <f>IF(P42=1,'#3b Salarisschalen referentie-c'!$U$161,"")</f>
        <v/>
      </c>
      <c r="AR42" s="82" t="str">
        <f>IF(Q42=1,'#3b Salarisschalen referentie-c'!$U$161,"")</f>
        <v/>
      </c>
      <c r="AS42" s="82" t="str">
        <f>IF(R42=1,'#3b Salarisschalen referentie-c'!$U$161,"")</f>
        <v/>
      </c>
      <c r="AT42" s="82" t="str">
        <f>IF(S42=1,'#3b Salarisschalen referentie-c'!$U$161,"")</f>
        <v/>
      </c>
      <c r="AU42" s="83">
        <f>IF(T42=1,'#3b Salarisschalen referentie-c'!$U$161,"")</f>
        <v>24.02169981916817</v>
      </c>
      <c r="AV42" s="83">
        <f>IF(U42=1,'#3b Salarisschalen referentie-c'!$U$161,"")</f>
        <v>24.02169981916817</v>
      </c>
      <c r="AW42" s="82" t="str">
        <f>IF(V42=1,'#3b Salarisschalen referentie-c'!$U$161,"")</f>
        <v/>
      </c>
      <c r="AX42" s="82" t="str">
        <f>IF(W42=1,'#3b Salarisschalen referentie-c'!$U$161,"")</f>
        <v/>
      </c>
      <c r="AY42" s="82" t="str">
        <f>IF(X42=1,'#3b Salarisschalen referentie-c'!$U$161,"")</f>
        <v/>
      </c>
      <c r="AZ42" s="82" t="str">
        <f>IF(Y42=1,'#3b Salarisschalen referentie-c'!$U$161,"")</f>
        <v/>
      </c>
      <c r="BA42" s="82" t="str">
        <f>IF(Z42=1,'#3b Salarisschalen referentie-c'!$U$161,"")</f>
        <v/>
      </c>
      <c r="BB42" s="82" t="str">
        <f>IF(AA42=1,'#3b Salarisschalen referentie-c'!$U$161,"")</f>
        <v/>
      </c>
      <c r="BC42" s="82" t="str">
        <f>IF(AB42=1,'#3b Salarisschalen referentie-c'!$U$161,"")</f>
        <v/>
      </c>
      <c r="BD42" s="82" t="str">
        <f>IF(AC42=1,'#3b Salarisschalen referentie-c'!$U$161,"")</f>
        <v/>
      </c>
      <c r="BE42" s="70"/>
      <c r="BF42" s="82" t="str">
        <f>IF(D42=1,'#3b Salarisschalen referentie-c'!$U$162,"")</f>
        <v/>
      </c>
      <c r="BG42" s="82" t="str">
        <f>IF(E42=1,'#3b Salarisschalen referentie-c'!$U$162,"")</f>
        <v/>
      </c>
      <c r="BH42" s="82" t="str">
        <f>IF(F42=1,'#3b Salarisschalen referentie-c'!$U$162,"")</f>
        <v/>
      </c>
      <c r="BI42" s="82" t="str">
        <f>IF(G42=1,'#3b Salarisschalen referentie-c'!$U$162,"")</f>
        <v/>
      </c>
      <c r="BJ42" s="82" t="str">
        <f>IF(H42=1,'#3b Salarisschalen referentie-c'!$U$162,"")</f>
        <v/>
      </c>
      <c r="BK42" s="82" t="str">
        <f>IF(I42=1,'#3b Salarisschalen referentie-c'!$U$162,"")</f>
        <v/>
      </c>
      <c r="BL42" s="82" t="str">
        <f>IF(J42=1,'#3b Salarisschalen referentie-c'!$U$162,"")</f>
        <v/>
      </c>
      <c r="BM42" s="83">
        <f>IF(K42=1,'#3b Salarisschalen referentie-c'!$U$162,"")</f>
        <v>30.471971066907777</v>
      </c>
      <c r="BN42" s="82" t="str">
        <f>IF(L42=1,'#3b Salarisschalen referentie-c'!$U$162,"")</f>
        <v/>
      </c>
      <c r="BO42" s="83">
        <f>IF(M42=1,'#3b Salarisschalen referentie-c'!$U$162,"")</f>
        <v>30.471971066907777</v>
      </c>
      <c r="BP42" s="82" t="str">
        <f>IF(N42=1,'#3b Salarisschalen referentie-c'!$U$162,"")</f>
        <v/>
      </c>
      <c r="BQ42" s="82" t="str">
        <f>IF(O42=1,'#3b Salarisschalen referentie-c'!$U$162,"")</f>
        <v/>
      </c>
      <c r="BR42" s="82" t="str">
        <f>IF(P42=1,'#3b Salarisschalen referentie-c'!$U$162,"")</f>
        <v/>
      </c>
      <c r="BS42" s="82" t="str">
        <f>IF(Q42=1,'#3b Salarisschalen referentie-c'!$U$162,"")</f>
        <v/>
      </c>
      <c r="BT42" s="82" t="str">
        <f>IF(R42=1,'#3b Salarisschalen referentie-c'!$U$162,"")</f>
        <v/>
      </c>
      <c r="BU42" s="82" t="str">
        <f>IF(S42=1,'#3b Salarisschalen referentie-c'!$U$162,"")</f>
        <v/>
      </c>
      <c r="BV42" s="83">
        <f>IF(T42=1,'#3b Salarisschalen referentie-c'!$U$162,"")</f>
        <v>30.471971066907777</v>
      </c>
      <c r="BW42" s="83">
        <f>IF(U42=1,'#3b Salarisschalen referentie-c'!$U$162,"")</f>
        <v>30.471971066907777</v>
      </c>
      <c r="BX42" s="82" t="str">
        <f>IF(V42=1,'#3b Salarisschalen referentie-c'!$U$162,"")</f>
        <v/>
      </c>
      <c r="BY42" s="82" t="str">
        <f>IF(W42=1,'#3b Salarisschalen referentie-c'!$U$162,"")</f>
        <v/>
      </c>
      <c r="BZ42" s="82" t="str">
        <f>IF(X42=1,'#3b Salarisschalen referentie-c'!$U$162,"")</f>
        <v/>
      </c>
      <c r="CA42" s="82" t="str">
        <f>IF(Y42=1,'#3b Salarisschalen referentie-c'!$U$162,"")</f>
        <v/>
      </c>
      <c r="CB42" s="82" t="str">
        <f>IF(Z42=1,'#3b Salarisschalen referentie-c'!$U$162,"")</f>
        <v/>
      </c>
      <c r="CC42" s="82" t="str">
        <f>IF(AA42=1,'#3b Salarisschalen referentie-c'!$U$162,"")</f>
        <v/>
      </c>
      <c r="CD42" s="82" t="str">
        <f>IF(AB42=1,'#3b Salarisschalen referentie-c'!$U$162,"")</f>
        <v/>
      </c>
      <c r="CE42" s="82" t="str">
        <f>IF(AC42=1,'#3b Salarisschalen referentie-c'!$U$162,"")</f>
        <v/>
      </c>
      <c r="CF42" s="70"/>
      <c r="CG42" s="82" t="str">
        <f>IF(D42=1,'#3b Salarisschalen referentie-c'!$U$163,"")</f>
        <v/>
      </c>
      <c r="CH42" s="82" t="str">
        <f>IF(E42=1,'#3b Salarisschalen referentie-c'!$U$163,"")</f>
        <v/>
      </c>
      <c r="CI42" s="82" t="str">
        <f>IF(F42=1,'#3b Salarisschalen referentie-c'!$U$163,"")</f>
        <v/>
      </c>
      <c r="CJ42" s="82" t="str">
        <f>IF(G42=1,'#3b Salarisschalen referentie-c'!$U$163,"")</f>
        <v/>
      </c>
      <c r="CK42" s="82" t="str">
        <f>IF(H42=1,'#3b Salarisschalen referentie-c'!$U$163,"")</f>
        <v/>
      </c>
      <c r="CL42" s="82" t="str">
        <f>IF(I42=1,'#3b Salarisschalen referentie-c'!$U$163,"")</f>
        <v/>
      </c>
      <c r="CM42" s="82" t="str">
        <f>IF(J42=1,'#3b Salarisschalen referentie-c'!$U$163,"")</f>
        <v/>
      </c>
      <c r="CN42" s="83">
        <f>IF(K42=1,'#3b Salarisschalen referentie-c'!$U$163,"")</f>
        <v>39.670886075949369</v>
      </c>
      <c r="CO42" s="82" t="str">
        <f>IF(L42=1,'#3b Salarisschalen referentie-c'!$U$163,"")</f>
        <v/>
      </c>
      <c r="CP42" s="83">
        <f>IF(M42=1,'#3b Salarisschalen referentie-c'!$U$163,"")</f>
        <v>39.670886075949369</v>
      </c>
      <c r="CQ42" s="82" t="str">
        <f>IF(N42=1,'#3b Salarisschalen referentie-c'!$U$163,"")</f>
        <v/>
      </c>
      <c r="CR42" s="82" t="str">
        <f>IF(O42=1,'#3b Salarisschalen referentie-c'!$U$163,"")</f>
        <v/>
      </c>
      <c r="CS42" s="82" t="str">
        <f>IF(P42=1,'#3b Salarisschalen referentie-c'!$U$163,"")</f>
        <v/>
      </c>
      <c r="CT42" s="82" t="str">
        <f>IF(Q42=1,'#3b Salarisschalen referentie-c'!$U$163,"")</f>
        <v/>
      </c>
      <c r="CU42" s="82" t="str">
        <f>IF(R42=1,'#3b Salarisschalen referentie-c'!$U$163,"")</f>
        <v/>
      </c>
      <c r="CV42" s="82" t="str">
        <f>IF(S42=1,'#3b Salarisschalen referentie-c'!$U$163,"")</f>
        <v/>
      </c>
      <c r="CW42" s="83">
        <f>IF(T42=1,'#3b Salarisschalen referentie-c'!$U$163,"")</f>
        <v>39.670886075949369</v>
      </c>
      <c r="CX42" s="83">
        <f>IF(U42=1,'#3b Salarisschalen referentie-c'!$U$163,"")</f>
        <v>39.670886075949369</v>
      </c>
      <c r="CY42" s="82" t="str">
        <f>IF(V42=1,'#3b Salarisschalen referentie-c'!$U$163,"")</f>
        <v/>
      </c>
      <c r="CZ42" s="82" t="str">
        <f>IF(W42=1,'#3b Salarisschalen referentie-c'!$U$163,"")</f>
        <v/>
      </c>
      <c r="DA42" s="82" t="str">
        <f>IF(X42=1,'#3b Salarisschalen referentie-c'!$U$163,"")</f>
        <v/>
      </c>
      <c r="DB42" s="82" t="str">
        <f>IF(Y42=1,'#3b Salarisschalen referentie-c'!$U$163,"")</f>
        <v/>
      </c>
      <c r="DC42" s="82" t="str">
        <f>IF(Z42=1,'#3b Salarisschalen referentie-c'!$U$163,"")</f>
        <v/>
      </c>
      <c r="DD42" s="82" t="str">
        <f>IF(AA42=1,'#3b Salarisschalen referentie-c'!$U$163,"")</f>
        <v/>
      </c>
      <c r="DE42" s="82" t="str">
        <f>IF(AB42=1,'#3b Salarisschalen referentie-c'!$U$163,"")</f>
        <v/>
      </c>
      <c r="DF42" s="82" t="str">
        <f>IF(AC42=1,'#3b Salarisschalen referentie-c'!$U$163,"")</f>
        <v/>
      </c>
    </row>
    <row r="43" spans="1:110" ht="13.2" x14ac:dyDescent="0.25">
      <c r="A43" s="41"/>
      <c r="B43" s="41" t="s">
        <v>144</v>
      </c>
      <c r="AD43" s="70"/>
      <c r="AE43" s="82" t="str">
        <f>IF(D43=1,'#3b Salarisschalen referentie-c'!$V$161,"")</f>
        <v/>
      </c>
      <c r="AF43" s="82" t="str">
        <f>IF(E43=1,'#3b Salarisschalen referentie-c'!$V$161,"")</f>
        <v/>
      </c>
      <c r="AG43" s="82" t="str">
        <f>IF(F43=1,'#3b Salarisschalen referentie-c'!$V$161,"")</f>
        <v/>
      </c>
      <c r="AH43" s="82" t="str">
        <f>IF(G43=1,'#3b Salarisschalen referentie-c'!$V$161,"")</f>
        <v/>
      </c>
      <c r="AI43" s="82" t="str">
        <f>IF(H43=1,'#3b Salarisschalen referentie-c'!$V$161,"")</f>
        <v/>
      </c>
      <c r="AJ43" s="82" t="str">
        <f>IF(I43=1,'#3b Salarisschalen referentie-c'!$V$161,"")</f>
        <v/>
      </c>
      <c r="AK43" s="82" t="str">
        <f>IF(J43=1,'#3b Salarisschalen referentie-c'!$V$161,"")</f>
        <v/>
      </c>
      <c r="AL43" s="82" t="str">
        <f>IF(K43=1,'#3b Salarisschalen referentie-c'!$V$161,"")</f>
        <v/>
      </c>
      <c r="AM43" s="82" t="str">
        <f>IF(L43=1,'#3b Salarisschalen referentie-c'!$V$161,"")</f>
        <v/>
      </c>
      <c r="AN43" s="82" t="str">
        <f>IF(M43=1,'#3b Salarisschalen referentie-c'!$V$161,"")</f>
        <v/>
      </c>
      <c r="AO43" s="82" t="str">
        <f>IF(N43=1,'#3b Salarisschalen referentie-c'!$V$161,"")</f>
        <v/>
      </c>
      <c r="AP43" s="82" t="str">
        <f>IF(O43=1,'#3b Salarisschalen referentie-c'!$V$161,"")</f>
        <v/>
      </c>
      <c r="AQ43" s="82" t="str">
        <f>IF(P43=1,'#3b Salarisschalen referentie-c'!$V$161,"")</f>
        <v/>
      </c>
      <c r="AR43" s="82" t="str">
        <f>IF(Q43=1,'#3b Salarisschalen referentie-c'!$V$161,"")</f>
        <v/>
      </c>
      <c r="AS43" s="82" t="str">
        <f>IF(R43=1,'#3b Salarisschalen referentie-c'!$V$161,"")</f>
        <v/>
      </c>
      <c r="AT43" s="82" t="str">
        <f>IF(S43=1,'#3b Salarisschalen referentie-c'!$V$161,"")</f>
        <v/>
      </c>
      <c r="AU43" s="82" t="str">
        <f>IF(T43=1,'#3b Salarisschalen referentie-c'!$V$161,"")</f>
        <v/>
      </c>
      <c r="AV43" s="82" t="str">
        <f>IF(U43=1,'#3b Salarisschalen referentie-c'!$V$161,"")</f>
        <v/>
      </c>
      <c r="AW43" s="82" t="str">
        <f>IF(V43=1,'#3b Salarisschalen referentie-c'!$V$161,"")</f>
        <v/>
      </c>
      <c r="AX43" s="82" t="str">
        <f>IF(W43=1,'#3b Salarisschalen referentie-c'!$V$161,"")</f>
        <v/>
      </c>
      <c r="AY43" s="82" t="str">
        <f>IF(X43=1,'#3b Salarisschalen referentie-c'!$V$161,"")</f>
        <v/>
      </c>
      <c r="AZ43" s="82" t="str">
        <f>IF(Y43=1,'#3b Salarisschalen referentie-c'!$V$161,"")</f>
        <v/>
      </c>
      <c r="BA43" s="82" t="str">
        <f>IF(Z43=1,'#3b Salarisschalen referentie-c'!$V$161,"")</f>
        <v/>
      </c>
      <c r="BB43" s="82" t="str">
        <f>IF(AA43=1,'#3b Salarisschalen referentie-c'!$V$161,"")</f>
        <v/>
      </c>
      <c r="BC43" s="82" t="str">
        <f>IF(AB43=1,'#3b Salarisschalen referentie-c'!$V$161,"")</f>
        <v/>
      </c>
      <c r="BD43" s="82" t="str">
        <f>IF(AC43=1,'#3b Salarisschalen referentie-c'!$V$161,"")</f>
        <v/>
      </c>
      <c r="BE43" s="70"/>
      <c r="BF43" s="82" t="str">
        <f>IF(D43=1,'#3b Salarisschalen referentie-c'!$V$162,"")</f>
        <v/>
      </c>
      <c r="BG43" s="82" t="str">
        <f>IF(E43=1,'#3b Salarisschalen referentie-c'!$V$162,"")</f>
        <v/>
      </c>
      <c r="BH43" s="82" t="str">
        <f>IF(F43=1,'#3b Salarisschalen referentie-c'!$V$162,"")</f>
        <v/>
      </c>
      <c r="BI43" s="82" t="str">
        <f>IF(G43=1,'#3b Salarisschalen referentie-c'!$V$162,"")</f>
        <v/>
      </c>
      <c r="BJ43" s="82" t="str">
        <f>IF(H43=1,'#3b Salarisschalen referentie-c'!$V$162,"")</f>
        <v/>
      </c>
      <c r="BK43" s="82" t="str">
        <f>IF(I43=1,'#3b Salarisschalen referentie-c'!$V$162,"")</f>
        <v/>
      </c>
      <c r="BL43" s="82" t="str">
        <f>IF(J43=1,'#3b Salarisschalen referentie-c'!$V$162,"")</f>
        <v/>
      </c>
      <c r="BM43" s="82" t="str">
        <f>IF(K43=1,'#3b Salarisschalen referentie-c'!$V$162,"")</f>
        <v/>
      </c>
      <c r="BN43" s="82" t="str">
        <f>IF(L43=1,'#3b Salarisschalen referentie-c'!$V$162,"")</f>
        <v/>
      </c>
      <c r="BO43" s="82" t="str">
        <f>IF(M43=1,'#3b Salarisschalen referentie-c'!$V$162,"")</f>
        <v/>
      </c>
      <c r="BP43" s="82" t="str">
        <f>IF(N43=1,'#3b Salarisschalen referentie-c'!$V$162,"")</f>
        <v/>
      </c>
      <c r="BQ43" s="82" t="str">
        <f>IF(O43=1,'#3b Salarisschalen referentie-c'!$V$162,"")</f>
        <v/>
      </c>
      <c r="BR43" s="82" t="str">
        <f>IF(P43=1,'#3b Salarisschalen referentie-c'!$V$162,"")</f>
        <v/>
      </c>
      <c r="BS43" s="82" t="str">
        <f>IF(Q43=1,'#3b Salarisschalen referentie-c'!$V$162,"")</f>
        <v/>
      </c>
      <c r="BT43" s="82" t="str">
        <f>IF(R43=1,'#3b Salarisschalen referentie-c'!$V$162,"")</f>
        <v/>
      </c>
      <c r="BU43" s="82" t="str">
        <f>IF(S43=1,'#3b Salarisschalen referentie-c'!$V$162,"")</f>
        <v/>
      </c>
      <c r="BV43" s="82" t="str">
        <f>IF(T43=1,'#3b Salarisschalen referentie-c'!$V$162,"")</f>
        <v/>
      </c>
      <c r="BW43" s="82" t="str">
        <f>IF(U43=1,'#3b Salarisschalen referentie-c'!$V$162,"")</f>
        <v/>
      </c>
      <c r="BX43" s="82" t="str">
        <f>IF(V43=1,'#3b Salarisschalen referentie-c'!$V$162,"")</f>
        <v/>
      </c>
      <c r="BY43" s="82" t="str">
        <f>IF(W43=1,'#3b Salarisschalen referentie-c'!$V$162,"")</f>
        <v/>
      </c>
      <c r="BZ43" s="82" t="str">
        <f>IF(X43=1,'#3b Salarisschalen referentie-c'!$V$162,"")</f>
        <v/>
      </c>
      <c r="CA43" s="82" t="str">
        <f>IF(Y43=1,'#3b Salarisschalen referentie-c'!$V$162,"")</f>
        <v/>
      </c>
      <c r="CB43" s="82" t="str">
        <f>IF(Z43=1,'#3b Salarisschalen referentie-c'!$V$162,"")</f>
        <v/>
      </c>
      <c r="CC43" s="82" t="str">
        <f>IF(AA43=1,'#3b Salarisschalen referentie-c'!$V$162,"")</f>
        <v/>
      </c>
      <c r="CD43" s="82" t="str">
        <f>IF(AB43=1,'#3b Salarisschalen referentie-c'!$V$162,"")</f>
        <v/>
      </c>
      <c r="CE43" s="82" t="str">
        <f>IF(AC43=1,'#3b Salarisschalen referentie-c'!$V$162,"")</f>
        <v/>
      </c>
      <c r="CF43" s="70"/>
      <c r="CG43" s="82" t="str">
        <f>IF(D43=1,'#3b Salarisschalen referentie-c'!$V$163,"")</f>
        <v/>
      </c>
      <c r="CH43" s="82" t="str">
        <f>IF(E43=1,'#3b Salarisschalen referentie-c'!$V$163,"")</f>
        <v/>
      </c>
      <c r="CI43" s="82" t="str">
        <f>IF(F43=1,'#3b Salarisschalen referentie-c'!$V$163,"")</f>
        <v/>
      </c>
      <c r="CJ43" s="82" t="str">
        <f>IF(G43=1,'#3b Salarisschalen referentie-c'!$V$163,"")</f>
        <v/>
      </c>
      <c r="CK43" s="82" t="str">
        <f>IF(H43=1,'#3b Salarisschalen referentie-c'!$V$163,"")</f>
        <v/>
      </c>
      <c r="CL43" s="82" t="str">
        <f>IF(I43=1,'#3b Salarisschalen referentie-c'!$V$163,"")</f>
        <v/>
      </c>
      <c r="CM43" s="82" t="str">
        <f>IF(J43=1,'#3b Salarisschalen referentie-c'!$V$163,"")</f>
        <v/>
      </c>
      <c r="CN43" s="82" t="str">
        <f>IF(K43=1,'#3b Salarisschalen referentie-c'!$V$163,"")</f>
        <v/>
      </c>
      <c r="CO43" s="82" t="str">
        <f>IF(L43=1,'#3b Salarisschalen referentie-c'!$V$163,"")</f>
        <v/>
      </c>
      <c r="CP43" s="82" t="str">
        <f>IF(M43=1,'#3b Salarisschalen referentie-c'!$V$163,"")</f>
        <v/>
      </c>
      <c r="CQ43" s="82" t="str">
        <f>IF(N43=1,'#3b Salarisschalen referentie-c'!$V$163,"")</f>
        <v/>
      </c>
      <c r="CR43" s="82" t="str">
        <f>IF(O43=1,'#3b Salarisschalen referentie-c'!$V$163,"")</f>
        <v/>
      </c>
      <c r="CS43" s="82" t="str">
        <f>IF(P43=1,'#3b Salarisschalen referentie-c'!$V$163,"")</f>
        <v/>
      </c>
      <c r="CT43" s="82" t="str">
        <f>IF(Q43=1,'#3b Salarisschalen referentie-c'!$V$163,"")</f>
        <v/>
      </c>
      <c r="CU43" s="82" t="str">
        <f>IF(R43=1,'#3b Salarisschalen referentie-c'!$V$163,"")</f>
        <v/>
      </c>
      <c r="CV43" s="82" t="str">
        <f>IF(S43=1,'#3b Salarisschalen referentie-c'!$V$163,"")</f>
        <v/>
      </c>
      <c r="CW43" s="82" t="str">
        <f>IF(T43=1,'#3b Salarisschalen referentie-c'!$V$163,"")</f>
        <v/>
      </c>
      <c r="CX43" s="82" t="str">
        <f>IF(U43=1,'#3b Salarisschalen referentie-c'!$V$163,"")</f>
        <v/>
      </c>
      <c r="CY43" s="82" t="str">
        <f>IF(V43=1,'#3b Salarisschalen referentie-c'!$V$163,"")</f>
        <v/>
      </c>
      <c r="CZ43" s="82" t="str">
        <f>IF(W43=1,'#3b Salarisschalen referentie-c'!$V$163,"")</f>
        <v/>
      </c>
      <c r="DA43" s="82" t="str">
        <f>IF(X43=1,'#3b Salarisschalen referentie-c'!$V$163,"")</f>
        <v/>
      </c>
      <c r="DB43" s="82" t="str">
        <f>IF(Y43=1,'#3b Salarisschalen referentie-c'!$V$163,"")</f>
        <v/>
      </c>
      <c r="DC43" s="82" t="str">
        <f>IF(Z43=1,'#3b Salarisschalen referentie-c'!$V$163,"")</f>
        <v/>
      </c>
      <c r="DD43" s="82" t="str">
        <f>IF(AA43=1,'#3b Salarisschalen referentie-c'!$V$163,"")</f>
        <v/>
      </c>
      <c r="DE43" s="82" t="str">
        <f>IF(AB43=1,'#3b Salarisschalen referentie-c'!$V$163,"")</f>
        <v/>
      </c>
      <c r="DF43" s="82" t="str">
        <f>IF(AC43=1,'#3b Salarisschalen referentie-c'!$V$163,"")</f>
        <v/>
      </c>
    </row>
    <row r="44" spans="1:110" ht="39.6" x14ac:dyDescent="0.25">
      <c r="A44" s="41" t="s">
        <v>63</v>
      </c>
      <c r="B44" s="41" t="s">
        <v>145</v>
      </c>
      <c r="J44" s="17">
        <v>1</v>
      </c>
      <c r="L44" s="17">
        <v>1</v>
      </c>
      <c r="AD44" s="70"/>
      <c r="AE44" s="82" t="str">
        <f>IF(D44=1,'#3b Salarisschalen referentie-c'!$S$177,"")</f>
        <v/>
      </c>
      <c r="AF44" s="82" t="str">
        <f>IF(E44=1,'#3b Salarisschalen referentie-c'!$S$177,"")</f>
        <v/>
      </c>
      <c r="AG44" s="82" t="str">
        <f>IF(F44=1,'#3b Salarisschalen referentie-c'!$S$177,"")</f>
        <v/>
      </c>
      <c r="AH44" s="82" t="str">
        <f>IF(G44=1,'#3b Salarisschalen referentie-c'!$S$177,"")</f>
        <v/>
      </c>
      <c r="AI44" s="82" t="str">
        <f>IF(H44=1,'#3b Salarisschalen referentie-c'!$S$177,"")</f>
        <v/>
      </c>
      <c r="AJ44" s="82" t="str">
        <f>IF(I44=1,'#3b Salarisschalen referentie-c'!$S$177,"")</f>
        <v/>
      </c>
      <c r="AK44" s="83">
        <f>IF(J44=1,'#3b Salarisschalen referentie-c'!$S$177,"")</f>
        <v>22.643115942028984</v>
      </c>
      <c r="AL44" s="82" t="str">
        <f>IF(K44=1,'#3b Salarisschalen referentie-c'!$S$177,"")</f>
        <v/>
      </c>
      <c r="AM44" s="83">
        <f>IF(L44=1,'#3b Salarisschalen referentie-c'!$S$177,"")</f>
        <v>22.643115942028984</v>
      </c>
      <c r="AN44" s="82" t="str">
        <f>IF(M44=1,'#3b Salarisschalen referentie-c'!$S$177,"")</f>
        <v/>
      </c>
      <c r="AO44" s="82" t="str">
        <f>IF(N44=1,'#3b Salarisschalen referentie-c'!$S$177,"")</f>
        <v/>
      </c>
      <c r="AP44" s="82" t="str">
        <f>IF(O44=1,'#3b Salarisschalen referentie-c'!$S$177,"")</f>
        <v/>
      </c>
      <c r="AQ44" s="82" t="str">
        <f>IF(P44=1,'#3b Salarisschalen referentie-c'!$S$177,"")</f>
        <v/>
      </c>
      <c r="AR44" s="82" t="str">
        <f>IF(Q44=1,'#3b Salarisschalen referentie-c'!$S$177,"")</f>
        <v/>
      </c>
      <c r="AS44" s="82" t="str">
        <f>IF(R44=1,'#3b Salarisschalen referentie-c'!$S$177,"")</f>
        <v/>
      </c>
      <c r="AT44" s="82" t="str">
        <f>IF(S44=1,'#3b Salarisschalen referentie-c'!$S$177,"")</f>
        <v/>
      </c>
      <c r="AU44" s="82" t="str">
        <f>IF(T44=1,'#3b Salarisschalen referentie-c'!$S$177,"")</f>
        <v/>
      </c>
      <c r="AV44" s="82" t="str">
        <f>IF(U44=1,'#3b Salarisschalen referentie-c'!$S$177,"")</f>
        <v/>
      </c>
      <c r="AW44" s="82" t="str">
        <f>IF(V44=1,'#3b Salarisschalen referentie-c'!$S$177,"")</f>
        <v/>
      </c>
      <c r="AX44" s="82" t="str">
        <f>IF(W44=1,'#3b Salarisschalen referentie-c'!$S$177,"")</f>
        <v/>
      </c>
      <c r="AY44" s="82" t="str">
        <f>IF(X44=1,'#3b Salarisschalen referentie-c'!$S$177,"")</f>
        <v/>
      </c>
      <c r="AZ44" s="82" t="str">
        <f>IF(Y44=1,'#3b Salarisschalen referentie-c'!$S$177,"")</f>
        <v/>
      </c>
      <c r="BA44" s="82" t="str">
        <f>IF(Z44=1,'#3b Salarisschalen referentie-c'!$S$177,"")</f>
        <v/>
      </c>
      <c r="BB44" s="82" t="str">
        <f>IF(AA44=1,'#3b Salarisschalen referentie-c'!$S$177,"")</f>
        <v/>
      </c>
      <c r="BC44" s="82" t="str">
        <f>IF(AB44=1,'#3b Salarisschalen referentie-c'!$S$177,"")</f>
        <v/>
      </c>
      <c r="BD44" s="82" t="str">
        <f>IF(AC44=1,'#3b Salarisschalen referentie-c'!$S$177,"")</f>
        <v/>
      </c>
      <c r="BE44" s="70"/>
      <c r="BF44" s="82" t="str">
        <f>IF(D44=1,'#3b Salarisschalen referentie-c'!$S$178,"")</f>
        <v/>
      </c>
      <c r="BG44" s="82" t="str">
        <f>IF(E44=1,'#3b Salarisschalen referentie-c'!$S$178,"")</f>
        <v/>
      </c>
      <c r="BH44" s="82" t="str">
        <f>IF(F44=1,'#3b Salarisschalen referentie-c'!$S$178,"")</f>
        <v/>
      </c>
      <c r="BI44" s="82" t="str">
        <f>IF(G44=1,'#3b Salarisschalen referentie-c'!$S$178,"")</f>
        <v/>
      </c>
      <c r="BJ44" s="82" t="str">
        <f>IF(H44=1,'#3b Salarisschalen referentie-c'!$S$178,"")</f>
        <v/>
      </c>
      <c r="BK44" s="82" t="str">
        <f>IF(I44=1,'#3b Salarisschalen referentie-c'!$S$178,"")</f>
        <v/>
      </c>
      <c r="BL44" s="83">
        <f>IF(J44=1,'#3b Salarisschalen referentie-c'!$S$178,"")</f>
        <v>25.681159420289855</v>
      </c>
      <c r="BM44" s="82" t="str">
        <f>IF(K44=1,'#3b Salarisschalen referentie-c'!$S$178,"")</f>
        <v/>
      </c>
      <c r="BN44" s="83">
        <f>IF(L44=1,'#3b Salarisschalen referentie-c'!$S$178,"")</f>
        <v>25.681159420289855</v>
      </c>
      <c r="BO44" s="82" t="str">
        <f>IF(M44=1,'#3b Salarisschalen referentie-c'!$S$178,"")</f>
        <v/>
      </c>
      <c r="BP44" s="82" t="str">
        <f>IF(N44=1,'#3b Salarisschalen referentie-c'!$S$178,"")</f>
        <v/>
      </c>
      <c r="BQ44" s="82" t="str">
        <f>IF(O44=1,'#3b Salarisschalen referentie-c'!$S$178,"")</f>
        <v/>
      </c>
      <c r="BR44" s="82" t="str">
        <f>IF(P44=1,'#3b Salarisschalen referentie-c'!$S$178,"")</f>
        <v/>
      </c>
      <c r="BS44" s="82" t="str">
        <f>IF(Q44=1,'#3b Salarisschalen referentie-c'!$S$178,"")</f>
        <v/>
      </c>
      <c r="BT44" s="82" t="str">
        <f>IF(R44=1,'#3b Salarisschalen referentie-c'!$S$178,"")</f>
        <v/>
      </c>
      <c r="BU44" s="82" t="str">
        <f>IF(S44=1,'#3b Salarisschalen referentie-c'!$S$178,"")</f>
        <v/>
      </c>
      <c r="BV44" s="82" t="str">
        <f>IF(T44=1,'#3b Salarisschalen referentie-c'!$S$178,"")</f>
        <v/>
      </c>
      <c r="BW44" s="82" t="str">
        <f>IF(U44=1,'#3b Salarisschalen referentie-c'!$S$178,"")</f>
        <v/>
      </c>
      <c r="BX44" s="82" t="str">
        <f>IF(V44=1,'#3b Salarisschalen referentie-c'!$S$178,"")</f>
        <v/>
      </c>
      <c r="BY44" s="82" t="str">
        <f>IF(W44=1,'#3b Salarisschalen referentie-c'!$S$178,"")</f>
        <v/>
      </c>
      <c r="BZ44" s="82" t="str">
        <f>IF(X44=1,'#3b Salarisschalen referentie-c'!$S$178,"")</f>
        <v/>
      </c>
      <c r="CA44" s="82" t="str">
        <f>IF(Y44=1,'#3b Salarisschalen referentie-c'!$S$178,"")</f>
        <v/>
      </c>
      <c r="CB44" s="82" t="str">
        <f>IF(Z44=1,'#3b Salarisschalen referentie-c'!$S$178,"")</f>
        <v/>
      </c>
      <c r="CC44" s="82" t="str">
        <f>IF(AA44=1,'#3b Salarisschalen referentie-c'!$S$178,"")</f>
        <v/>
      </c>
      <c r="CD44" s="82" t="str">
        <f>IF(AB44=1,'#3b Salarisschalen referentie-c'!$S$178,"")</f>
        <v/>
      </c>
      <c r="CE44" s="82" t="str">
        <f>IF(AC44=1,'#3b Salarisschalen referentie-c'!$S$178,"")</f>
        <v/>
      </c>
      <c r="CF44" s="70"/>
      <c r="CG44" s="82" t="str">
        <f>IF(D44=1,'#3b Salarisschalen referentie-c'!$S$179,"")</f>
        <v/>
      </c>
      <c r="CH44" s="82" t="str">
        <f>IF(E44=1,'#3b Salarisschalen referentie-c'!$S$179,"")</f>
        <v/>
      </c>
      <c r="CI44" s="82" t="str">
        <f>IF(F44=1,'#3b Salarisschalen referentie-c'!$S$179,"")</f>
        <v/>
      </c>
      <c r="CJ44" s="82" t="str">
        <f>IF(G44=1,'#3b Salarisschalen referentie-c'!$S$179,"")</f>
        <v/>
      </c>
      <c r="CK44" s="82" t="str">
        <f>IF(H44=1,'#3b Salarisschalen referentie-c'!$S$179,"")</f>
        <v/>
      </c>
      <c r="CL44" s="82" t="str">
        <f>IF(I44=1,'#3b Salarisschalen referentie-c'!$S$179,"")</f>
        <v/>
      </c>
      <c r="CM44" s="83">
        <f>IF(J44=1,'#3b Salarisschalen referentie-c'!$S$179,"")</f>
        <v>30.724637681159422</v>
      </c>
      <c r="CN44" s="82" t="str">
        <f>IF(K44=1,'#3b Salarisschalen referentie-c'!$S$179,"")</f>
        <v/>
      </c>
      <c r="CO44" s="83">
        <f>IF(L44=1,'#3b Salarisschalen referentie-c'!$S$179,"")</f>
        <v>30.724637681159422</v>
      </c>
      <c r="CP44" s="82" t="str">
        <f>IF(M44=1,'#3b Salarisschalen referentie-c'!$S$179,"")</f>
        <v/>
      </c>
      <c r="CQ44" s="82" t="str">
        <f>IF(N44=1,'#3b Salarisschalen referentie-c'!$S$179,"")</f>
        <v/>
      </c>
      <c r="CR44" s="82" t="str">
        <f>IF(O44=1,'#3b Salarisschalen referentie-c'!$S$179,"")</f>
        <v/>
      </c>
      <c r="CS44" s="82" t="str">
        <f>IF(P44=1,'#3b Salarisschalen referentie-c'!$S$179,"")</f>
        <v/>
      </c>
      <c r="CT44" s="82" t="str">
        <f>IF(Q44=1,'#3b Salarisschalen referentie-c'!$S$179,"")</f>
        <v/>
      </c>
      <c r="CU44" s="82" t="str">
        <f>IF(R44=1,'#3b Salarisschalen referentie-c'!$S$179,"")</f>
        <v/>
      </c>
      <c r="CV44" s="82" t="str">
        <f>IF(S44=1,'#3b Salarisschalen referentie-c'!$S$179,"")</f>
        <v/>
      </c>
      <c r="CW44" s="82" t="str">
        <f>IF(T44=1,'#3b Salarisschalen referentie-c'!$S$179,"")</f>
        <v/>
      </c>
      <c r="CX44" s="82" t="str">
        <f>IF(U44=1,'#3b Salarisschalen referentie-c'!$S$179,"")</f>
        <v/>
      </c>
      <c r="CY44" s="82" t="str">
        <f>IF(V44=1,'#3b Salarisschalen referentie-c'!$S$179,"")</f>
        <v/>
      </c>
      <c r="CZ44" s="82" t="str">
        <f>IF(W44=1,'#3b Salarisschalen referentie-c'!$S$179,"")</f>
        <v/>
      </c>
      <c r="DA44" s="82" t="str">
        <f>IF(X44=1,'#3b Salarisschalen referentie-c'!$S$179,"")</f>
        <v/>
      </c>
      <c r="DB44" s="82" t="str">
        <f>IF(Y44=1,'#3b Salarisschalen referentie-c'!$S$179,"")</f>
        <v/>
      </c>
      <c r="DC44" s="82" t="str">
        <f>IF(Z44=1,'#3b Salarisschalen referentie-c'!$S$179,"")</f>
        <v/>
      </c>
      <c r="DD44" s="82" t="str">
        <f>IF(AA44=1,'#3b Salarisschalen referentie-c'!$S$179,"")</f>
        <v/>
      </c>
      <c r="DE44" s="82" t="str">
        <f>IF(AB44=1,'#3b Salarisschalen referentie-c'!$S$179,"")</f>
        <v/>
      </c>
      <c r="DF44" s="82" t="str">
        <f>IF(AC44=1,'#3b Salarisschalen referentie-c'!$S$179,"")</f>
        <v/>
      </c>
    </row>
    <row r="45" spans="1:110" ht="13.2" x14ac:dyDescent="0.25">
      <c r="A45" s="41"/>
      <c r="B45" s="41" t="s">
        <v>146</v>
      </c>
      <c r="J45" s="17">
        <v>1</v>
      </c>
      <c r="L45" s="17">
        <v>1</v>
      </c>
      <c r="R45" s="17">
        <v>1</v>
      </c>
      <c r="T45" s="17">
        <v>1</v>
      </c>
      <c r="AD45" s="70"/>
      <c r="AE45" s="82" t="str">
        <f>IF(D45=1,'#3b Salarisschalen referentie-c'!$T$177,"")</f>
        <v/>
      </c>
      <c r="AF45" s="82" t="str">
        <f>IF(E45=1,'#3b Salarisschalen referentie-c'!$T$177,"")</f>
        <v/>
      </c>
      <c r="AG45" s="82" t="str">
        <f>IF(F45=1,'#3b Salarisschalen referentie-c'!$T$177,"")</f>
        <v/>
      </c>
      <c r="AH45" s="82" t="str">
        <f>IF(G45=1,'#3b Salarisschalen referentie-c'!$T$177,"")</f>
        <v/>
      </c>
      <c r="AI45" s="82" t="str">
        <f>IF(H45=1,'#3b Salarisschalen referentie-c'!$T$177,"")</f>
        <v/>
      </c>
      <c r="AJ45" s="82" t="str">
        <f>IF(I45=1,'#3b Salarisschalen referentie-c'!$T$177,"")</f>
        <v/>
      </c>
      <c r="AK45" s="83">
        <f>IF(J45=1,'#3b Salarisschalen referentie-c'!$T$177,"")</f>
        <v>23.547101449275363</v>
      </c>
      <c r="AL45" s="82" t="str">
        <f>IF(K45=1,'#3b Salarisschalen referentie-c'!$T$177,"")</f>
        <v/>
      </c>
      <c r="AM45" s="83">
        <f>IF(L45=1,'#3b Salarisschalen referentie-c'!$T$177,"")</f>
        <v>23.547101449275363</v>
      </c>
      <c r="AN45" s="82" t="str">
        <f>IF(M45=1,'#3b Salarisschalen referentie-c'!$T$177,"")</f>
        <v/>
      </c>
      <c r="AO45" s="82" t="str">
        <f>IF(N45=1,'#3b Salarisschalen referentie-c'!$T$177,"")</f>
        <v/>
      </c>
      <c r="AP45" s="82" t="str">
        <f>IF(O45=1,'#3b Salarisschalen referentie-c'!$T$177,"")</f>
        <v/>
      </c>
      <c r="AQ45" s="82" t="str">
        <f>IF(P45=1,'#3b Salarisschalen referentie-c'!$T$177,"")</f>
        <v/>
      </c>
      <c r="AR45" s="82" t="str">
        <f>IF(Q45=1,'#3b Salarisschalen referentie-c'!$T$177,"")</f>
        <v/>
      </c>
      <c r="AS45" s="83">
        <f>IF(R45=1,'#3b Salarisschalen referentie-c'!$T$177,"")</f>
        <v>23.547101449275363</v>
      </c>
      <c r="AT45" s="82" t="str">
        <f>IF(S45=1,'#3b Salarisschalen referentie-c'!$T$177,"")</f>
        <v/>
      </c>
      <c r="AU45" s="83">
        <f>IF(T45=1,'#3b Salarisschalen referentie-c'!$T$177,"")</f>
        <v>23.547101449275363</v>
      </c>
      <c r="AV45" s="82" t="str">
        <f>IF(U45=1,'#3b Salarisschalen referentie-c'!$T$177,"")</f>
        <v/>
      </c>
      <c r="AW45" s="82" t="str">
        <f>IF(V45=1,'#3b Salarisschalen referentie-c'!$T$177,"")</f>
        <v/>
      </c>
      <c r="AX45" s="82" t="str">
        <f>IF(W45=1,'#3b Salarisschalen referentie-c'!$T$177,"")</f>
        <v/>
      </c>
      <c r="AY45" s="82" t="str">
        <f>IF(X45=1,'#3b Salarisschalen referentie-c'!$T$177,"")</f>
        <v/>
      </c>
      <c r="AZ45" s="82" t="str">
        <f>IF(Y45=1,'#3b Salarisschalen referentie-c'!$T$177,"")</f>
        <v/>
      </c>
      <c r="BA45" s="82" t="str">
        <f>IF(Z45=1,'#3b Salarisschalen referentie-c'!$T$177,"")</f>
        <v/>
      </c>
      <c r="BB45" s="82" t="str">
        <f>IF(AA45=1,'#3b Salarisschalen referentie-c'!$T$177,"")</f>
        <v/>
      </c>
      <c r="BC45" s="82" t="str">
        <f>IF(AB45=1,'#3b Salarisschalen referentie-c'!$T$177,"")</f>
        <v/>
      </c>
      <c r="BD45" s="82" t="str">
        <f>IF(AC45=1,'#3b Salarisschalen referentie-c'!$T$177,"")</f>
        <v/>
      </c>
      <c r="BE45" s="70"/>
      <c r="BF45" s="82" t="str">
        <f>IF(D45=1,'#3b Salarisschalen referentie-c'!$T$178,"")</f>
        <v/>
      </c>
      <c r="BG45" s="82" t="str">
        <f>IF(E45=1,'#3b Salarisschalen referentie-c'!$T$178,"")</f>
        <v/>
      </c>
      <c r="BH45" s="82" t="str">
        <f>IF(F45=1,'#3b Salarisschalen referentie-c'!$T$178,"")</f>
        <v/>
      </c>
      <c r="BI45" s="82" t="str">
        <f>IF(G45=1,'#3b Salarisschalen referentie-c'!$T$178,"")</f>
        <v/>
      </c>
      <c r="BJ45" s="82" t="str">
        <f>IF(H45=1,'#3b Salarisschalen referentie-c'!$T$178,"")</f>
        <v/>
      </c>
      <c r="BK45" s="82" t="str">
        <f>IF(I45=1,'#3b Salarisschalen referentie-c'!$T$178,"")</f>
        <v/>
      </c>
      <c r="BL45" s="83">
        <f>IF(J45=1,'#3b Salarisschalen referentie-c'!$T$178,"")</f>
        <v>28.592391304347828</v>
      </c>
      <c r="BM45" s="82" t="str">
        <f>IF(K45=1,'#3b Salarisschalen referentie-c'!$T$178,"")</f>
        <v/>
      </c>
      <c r="BN45" s="83">
        <f>IF(L45=1,'#3b Salarisschalen referentie-c'!$T$178,"")</f>
        <v>28.592391304347828</v>
      </c>
      <c r="BO45" s="82" t="str">
        <f>IF(M45=1,'#3b Salarisschalen referentie-c'!$T$178,"")</f>
        <v/>
      </c>
      <c r="BP45" s="82" t="str">
        <f>IF(N45=1,'#3b Salarisschalen referentie-c'!$T$178,"")</f>
        <v/>
      </c>
      <c r="BQ45" s="82" t="str">
        <f>IF(O45=1,'#3b Salarisschalen referentie-c'!$T$178,"")</f>
        <v/>
      </c>
      <c r="BR45" s="82" t="str">
        <f>IF(P45=1,'#3b Salarisschalen referentie-c'!$T$178,"")</f>
        <v/>
      </c>
      <c r="BS45" s="82" t="str">
        <f>IF(Q45=1,'#3b Salarisschalen referentie-c'!$T$178,"")</f>
        <v/>
      </c>
      <c r="BT45" s="83">
        <f>IF(R45=1,'#3b Salarisschalen referentie-c'!$T$178,"")</f>
        <v>28.592391304347828</v>
      </c>
      <c r="BU45" s="82" t="str">
        <f>IF(S45=1,'#3b Salarisschalen referentie-c'!$T$178,"")</f>
        <v/>
      </c>
      <c r="BV45" s="83">
        <f>IF(T45=1,'#3b Salarisschalen referentie-c'!$T$178,"")</f>
        <v>28.592391304347828</v>
      </c>
      <c r="BW45" s="82" t="str">
        <f>IF(U45=1,'#3b Salarisschalen referentie-c'!$T$178,"")</f>
        <v/>
      </c>
      <c r="BX45" s="82" t="str">
        <f>IF(V45=1,'#3b Salarisschalen referentie-c'!$T$178,"")</f>
        <v/>
      </c>
      <c r="BY45" s="82" t="str">
        <f>IF(W45=1,'#3b Salarisschalen referentie-c'!$T$178,"")</f>
        <v/>
      </c>
      <c r="BZ45" s="82" t="str">
        <f>IF(X45=1,'#3b Salarisschalen referentie-c'!$T$178,"")</f>
        <v/>
      </c>
      <c r="CA45" s="82" t="str">
        <f>IF(Y45=1,'#3b Salarisschalen referentie-c'!$T$178,"")</f>
        <v/>
      </c>
      <c r="CB45" s="82" t="str">
        <f>IF(Z45=1,'#3b Salarisschalen referentie-c'!$T$178,"")</f>
        <v/>
      </c>
      <c r="CC45" s="82" t="str">
        <f>IF(AA45=1,'#3b Salarisschalen referentie-c'!$T$178,"")</f>
        <v/>
      </c>
      <c r="CD45" s="82" t="str">
        <f>IF(AB45=1,'#3b Salarisschalen referentie-c'!$T$178,"")</f>
        <v/>
      </c>
      <c r="CE45" s="82" t="str">
        <f>IF(AC45=1,'#3b Salarisschalen referentie-c'!$T$178,"")</f>
        <v/>
      </c>
      <c r="CF45" s="70"/>
      <c r="CG45" s="82" t="str">
        <f>IF(D45=1,'#3b Salarisschalen referentie-c'!$T$179,"")</f>
        <v/>
      </c>
      <c r="CH45" s="82" t="str">
        <f>IF(E45=1,'#3b Salarisschalen referentie-c'!$T$179,"")</f>
        <v/>
      </c>
      <c r="CI45" s="82" t="str">
        <f>IF(F45=1,'#3b Salarisschalen referentie-c'!$T$179,"")</f>
        <v/>
      </c>
      <c r="CJ45" s="82" t="str">
        <f>IF(G45=1,'#3b Salarisschalen referentie-c'!$T$179,"")</f>
        <v/>
      </c>
      <c r="CK45" s="82" t="str">
        <f>IF(H45=1,'#3b Salarisschalen referentie-c'!$T$179,"")</f>
        <v/>
      </c>
      <c r="CL45" s="82" t="str">
        <f>IF(I45=1,'#3b Salarisschalen referentie-c'!$T$179,"")</f>
        <v/>
      </c>
      <c r="CM45" s="83">
        <f>IF(J45=1,'#3b Salarisschalen referentie-c'!$T$179,"")</f>
        <v>35.530797101449274</v>
      </c>
      <c r="CN45" s="82" t="str">
        <f>IF(K45=1,'#3b Salarisschalen referentie-c'!$T$179,"")</f>
        <v/>
      </c>
      <c r="CO45" s="83">
        <f>IF(L45=1,'#3b Salarisschalen referentie-c'!$T$179,"")</f>
        <v>35.530797101449274</v>
      </c>
      <c r="CP45" s="82" t="str">
        <f>IF(M45=1,'#3b Salarisschalen referentie-c'!$T$179,"")</f>
        <v/>
      </c>
      <c r="CQ45" s="82" t="str">
        <f>IF(N45=1,'#3b Salarisschalen referentie-c'!$T$179,"")</f>
        <v/>
      </c>
      <c r="CR45" s="82" t="str">
        <f>IF(O45=1,'#3b Salarisschalen referentie-c'!$T$179,"")</f>
        <v/>
      </c>
      <c r="CS45" s="82" t="str">
        <f>IF(P45=1,'#3b Salarisschalen referentie-c'!$T$179,"")</f>
        <v/>
      </c>
      <c r="CT45" s="82" t="str">
        <f>IF(Q45=1,'#3b Salarisschalen referentie-c'!$T$179,"")</f>
        <v/>
      </c>
      <c r="CU45" s="83">
        <f>IF(R45=1,'#3b Salarisschalen referentie-c'!$T$179,"")</f>
        <v>35.530797101449274</v>
      </c>
      <c r="CV45" s="82" t="str">
        <f>IF(S45=1,'#3b Salarisschalen referentie-c'!$T$179,"")</f>
        <v/>
      </c>
      <c r="CW45" s="83">
        <f>IF(T45=1,'#3b Salarisschalen referentie-c'!$T$179,"")</f>
        <v>35.530797101449274</v>
      </c>
      <c r="CX45" s="82" t="str">
        <f>IF(U45=1,'#3b Salarisschalen referentie-c'!$T$179,"")</f>
        <v/>
      </c>
      <c r="CY45" s="82" t="str">
        <f>IF(V45=1,'#3b Salarisschalen referentie-c'!$T$179,"")</f>
        <v/>
      </c>
      <c r="CZ45" s="82" t="str">
        <f>IF(W45=1,'#3b Salarisschalen referentie-c'!$T$179,"")</f>
        <v/>
      </c>
      <c r="DA45" s="82" t="str">
        <f>IF(X45=1,'#3b Salarisschalen referentie-c'!$T$179,"")</f>
        <v/>
      </c>
      <c r="DB45" s="82" t="str">
        <f>IF(Y45=1,'#3b Salarisschalen referentie-c'!$T$179,"")</f>
        <v/>
      </c>
      <c r="DC45" s="82" t="str">
        <f>IF(Z45=1,'#3b Salarisschalen referentie-c'!$T$179,"")</f>
        <v/>
      </c>
      <c r="DD45" s="82" t="str">
        <f>IF(AA45=1,'#3b Salarisschalen referentie-c'!$T$179,"")</f>
        <v/>
      </c>
      <c r="DE45" s="82" t="str">
        <f>IF(AB45=1,'#3b Salarisschalen referentie-c'!$T$179,"")</f>
        <v/>
      </c>
      <c r="DF45" s="82" t="str">
        <f>IF(AC45=1,'#3b Salarisschalen referentie-c'!$T$179,"")</f>
        <v/>
      </c>
    </row>
    <row r="46" spans="1:110" ht="13.2" x14ac:dyDescent="0.25">
      <c r="A46" s="41"/>
      <c r="B46" s="41" t="s">
        <v>147</v>
      </c>
      <c r="K46" s="17">
        <v>1</v>
      </c>
      <c r="M46" s="17">
        <v>1</v>
      </c>
      <c r="S46" s="17">
        <v>1</v>
      </c>
      <c r="T46" s="17">
        <v>1</v>
      </c>
      <c r="U46" s="17">
        <v>1</v>
      </c>
      <c r="AD46" s="70"/>
      <c r="AE46" s="82" t="str">
        <f>IF(D46=1,'#3b Salarisschalen referentie-c'!$U$177,"")</f>
        <v/>
      </c>
      <c r="AF46" s="82" t="str">
        <f>IF(E46=1,'#3b Salarisschalen referentie-c'!$U$177,"")</f>
        <v/>
      </c>
      <c r="AG46" s="82" t="str">
        <f>IF(F46=1,'#3b Salarisschalen referentie-c'!$U$177,"")</f>
        <v/>
      </c>
      <c r="AH46" s="82" t="str">
        <f>IF(G46=1,'#3b Salarisschalen referentie-c'!$U$177,"")</f>
        <v/>
      </c>
      <c r="AI46" s="82" t="str">
        <f>IF(H46=1,'#3b Salarisschalen referentie-c'!$U$177,"")</f>
        <v/>
      </c>
      <c r="AJ46" s="82" t="str">
        <f>IF(I46=1,'#3b Salarisschalen referentie-c'!$U$177,"")</f>
        <v/>
      </c>
      <c r="AK46" s="82" t="str">
        <f>IF(J46=1,'#3b Salarisschalen referentie-c'!$U$177,"")</f>
        <v/>
      </c>
      <c r="AL46" s="83">
        <f>IF(K46=1,'#3b Salarisschalen referentie-c'!$U$177,"")</f>
        <v>24.065217391304348</v>
      </c>
      <c r="AM46" s="82" t="str">
        <f>IF(L46=1,'#3b Salarisschalen referentie-c'!$U$177,"")</f>
        <v/>
      </c>
      <c r="AN46" s="83">
        <f>IF(M46=1,'#3b Salarisschalen referentie-c'!$U$177,"")</f>
        <v>24.065217391304348</v>
      </c>
      <c r="AO46" s="82" t="str">
        <f>IF(N46=1,'#3b Salarisschalen referentie-c'!$U$177,"")</f>
        <v/>
      </c>
      <c r="AP46" s="82" t="str">
        <f>IF(O46=1,'#3b Salarisschalen referentie-c'!$U$177,"")</f>
        <v/>
      </c>
      <c r="AQ46" s="82" t="str">
        <f>IF(P46=1,'#3b Salarisschalen referentie-c'!$U$177,"")</f>
        <v/>
      </c>
      <c r="AR46" s="82" t="str">
        <f>IF(Q46=1,'#3b Salarisschalen referentie-c'!$U$177,"")</f>
        <v/>
      </c>
      <c r="AS46" s="82" t="str">
        <f>IF(R46=1,'#3b Salarisschalen referentie-c'!$U$177,"")</f>
        <v/>
      </c>
      <c r="AT46" s="83">
        <f>IF(S46=1,'#3b Salarisschalen referentie-c'!$U$177,"")</f>
        <v>24.065217391304348</v>
      </c>
      <c r="AU46" s="83">
        <f>IF(T46=1,'#3b Salarisschalen referentie-c'!$U$177,"")</f>
        <v>24.065217391304348</v>
      </c>
      <c r="AV46" s="83">
        <f>IF(U46=1,'#3b Salarisschalen referentie-c'!$U$177,"")</f>
        <v>24.065217391304348</v>
      </c>
      <c r="AW46" s="82" t="str">
        <f>IF(V46=1,'#3b Salarisschalen referentie-c'!$U$177,"")</f>
        <v/>
      </c>
      <c r="AX46" s="82" t="str">
        <f>IF(W46=1,'#3b Salarisschalen referentie-c'!$U$177,"")</f>
        <v/>
      </c>
      <c r="AY46" s="82" t="str">
        <f>IF(X46=1,'#3b Salarisschalen referentie-c'!$U$177,"")</f>
        <v/>
      </c>
      <c r="AZ46" s="82" t="str">
        <f>IF(Y46=1,'#3b Salarisschalen referentie-c'!$U$177,"")</f>
        <v/>
      </c>
      <c r="BA46" s="82" t="str">
        <f>IF(Z46=1,'#3b Salarisschalen referentie-c'!$U$177,"")</f>
        <v/>
      </c>
      <c r="BB46" s="82" t="str">
        <f>IF(AA46=1,'#3b Salarisschalen referentie-c'!$U$177,"")</f>
        <v/>
      </c>
      <c r="BC46" s="82" t="str">
        <f>IF(AB46=1,'#3b Salarisschalen referentie-c'!$U$177,"")</f>
        <v/>
      </c>
      <c r="BD46" s="82" t="str">
        <f>IF(AC46=1,'#3b Salarisschalen referentie-c'!$U$177,"")</f>
        <v/>
      </c>
      <c r="BE46" s="70"/>
      <c r="BF46" s="82" t="str">
        <f>IF(D46=1,'#3b Salarisschalen referentie-c'!$U$178,"")</f>
        <v/>
      </c>
      <c r="BG46" s="82" t="str">
        <f>IF(E46=1,'#3b Salarisschalen referentie-c'!$U$178,"")</f>
        <v/>
      </c>
      <c r="BH46" s="82" t="str">
        <f>IF(F46=1,'#3b Salarisschalen referentie-c'!$U$178,"")</f>
        <v/>
      </c>
      <c r="BI46" s="82" t="str">
        <f>IF(G46=1,'#3b Salarisschalen referentie-c'!$U$178,"")</f>
        <v/>
      </c>
      <c r="BJ46" s="82" t="str">
        <f>IF(H46=1,'#3b Salarisschalen referentie-c'!$U$178,"")</f>
        <v/>
      </c>
      <c r="BK46" s="82" t="str">
        <f>IF(I46=1,'#3b Salarisschalen referentie-c'!$U$178,"")</f>
        <v/>
      </c>
      <c r="BL46" s="82" t="str">
        <f>IF(J46=1,'#3b Salarisschalen referentie-c'!$U$178,"")</f>
        <v/>
      </c>
      <c r="BM46" s="83">
        <f>IF(K46=1,'#3b Salarisschalen referentie-c'!$U$178,"")</f>
        <v>30.527173913043477</v>
      </c>
      <c r="BN46" s="82" t="str">
        <f>IF(L46=1,'#3b Salarisschalen referentie-c'!$U$178,"")</f>
        <v/>
      </c>
      <c r="BO46" s="83">
        <f>IF(M46=1,'#3b Salarisschalen referentie-c'!$U$178,"")</f>
        <v>30.527173913043477</v>
      </c>
      <c r="BP46" s="82" t="str">
        <f>IF(N46=1,'#3b Salarisschalen referentie-c'!$U$178,"")</f>
        <v/>
      </c>
      <c r="BQ46" s="82" t="str">
        <f>IF(O46=1,'#3b Salarisschalen referentie-c'!$U$178,"")</f>
        <v/>
      </c>
      <c r="BR46" s="82" t="str">
        <f>IF(P46=1,'#3b Salarisschalen referentie-c'!$U$178,"")</f>
        <v/>
      </c>
      <c r="BS46" s="82" t="str">
        <f>IF(Q46=1,'#3b Salarisschalen referentie-c'!$U$178,"")</f>
        <v/>
      </c>
      <c r="BT46" s="82" t="str">
        <f>IF(R46=1,'#3b Salarisschalen referentie-c'!$U$178,"")</f>
        <v/>
      </c>
      <c r="BU46" s="83">
        <f>IF(S46=1,'#3b Salarisschalen referentie-c'!$U$178,"")</f>
        <v>30.527173913043477</v>
      </c>
      <c r="BV46" s="83">
        <f>IF(T46=1,'#3b Salarisschalen referentie-c'!$U$178,"")</f>
        <v>30.527173913043477</v>
      </c>
      <c r="BW46" s="83">
        <f>IF(U46=1,'#3b Salarisschalen referentie-c'!$U$178,"")</f>
        <v>30.527173913043477</v>
      </c>
      <c r="BX46" s="82" t="str">
        <f>IF(V46=1,'#3b Salarisschalen referentie-c'!$U$178,"")</f>
        <v/>
      </c>
      <c r="BY46" s="82" t="str">
        <f>IF(W46=1,'#3b Salarisschalen referentie-c'!$U$178,"")</f>
        <v/>
      </c>
      <c r="BZ46" s="82" t="str">
        <f>IF(X46=1,'#3b Salarisschalen referentie-c'!$U$178,"")</f>
        <v/>
      </c>
      <c r="CA46" s="82" t="str">
        <f>IF(Y46=1,'#3b Salarisschalen referentie-c'!$U$178,"")</f>
        <v/>
      </c>
      <c r="CB46" s="82" t="str">
        <f>IF(Z46=1,'#3b Salarisschalen referentie-c'!$U$178,"")</f>
        <v/>
      </c>
      <c r="CC46" s="82" t="str">
        <f>IF(AA46=1,'#3b Salarisschalen referentie-c'!$U$178,"")</f>
        <v/>
      </c>
      <c r="CD46" s="82" t="str">
        <f>IF(AB46=1,'#3b Salarisschalen referentie-c'!$U$178,"")</f>
        <v/>
      </c>
      <c r="CE46" s="82" t="str">
        <f>IF(AC46=1,'#3b Salarisschalen referentie-c'!$U$178,"")</f>
        <v/>
      </c>
      <c r="CF46" s="70"/>
      <c r="CG46" s="82" t="str">
        <f>IF(D46=1,'#3b Salarisschalen referentie-c'!$U$179,"")</f>
        <v/>
      </c>
      <c r="CH46" s="82" t="str">
        <f>IF(E46=1,'#3b Salarisschalen referentie-c'!$U$179,"")</f>
        <v/>
      </c>
      <c r="CI46" s="82" t="str">
        <f>IF(F46=1,'#3b Salarisschalen referentie-c'!$U$179,"")</f>
        <v/>
      </c>
      <c r="CJ46" s="82" t="str">
        <f>IF(G46=1,'#3b Salarisschalen referentie-c'!$U$179,"")</f>
        <v/>
      </c>
      <c r="CK46" s="82" t="str">
        <f>IF(H46=1,'#3b Salarisschalen referentie-c'!$U$179,"")</f>
        <v/>
      </c>
      <c r="CL46" s="82" t="str">
        <f>IF(I46=1,'#3b Salarisschalen referentie-c'!$U$179,"")</f>
        <v/>
      </c>
      <c r="CM46" s="82" t="str">
        <f>IF(J46=1,'#3b Salarisschalen referentie-c'!$U$179,"")</f>
        <v/>
      </c>
      <c r="CN46" s="83">
        <f>IF(K46=1,'#3b Salarisschalen referentie-c'!$U$179,"")</f>
        <v>39.677536231884055</v>
      </c>
      <c r="CO46" s="82" t="str">
        <f>IF(L46=1,'#3b Salarisschalen referentie-c'!$U$179,"")</f>
        <v/>
      </c>
      <c r="CP46" s="83">
        <f>IF(M46=1,'#3b Salarisschalen referentie-c'!$U$179,"")</f>
        <v>39.677536231884055</v>
      </c>
      <c r="CQ46" s="82" t="str">
        <f>IF(N46=1,'#3b Salarisschalen referentie-c'!$U$179,"")</f>
        <v/>
      </c>
      <c r="CR46" s="82" t="str">
        <f>IF(O46=1,'#3b Salarisschalen referentie-c'!$U$179,"")</f>
        <v/>
      </c>
      <c r="CS46" s="82" t="str">
        <f>IF(P46=1,'#3b Salarisschalen referentie-c'!$U$179,"")</f>
        <v/>
      </c>
      <c r="CT46" s="82" t="str">
        <f>IF(Q46=1,'#3b Salarisschalen referentie-c'!$U$179,"")</f>
        <v/>
      </c>
      <c r="CU46" s="82" t="str">
        <f>IF(R46=1,'#3b Salarisschalen referentie-c'!$U$179,"")</f>
        <v/>
      </c>
      <c r="CV46" s="83">
        <f>IF(S46=1,'#3b Salarisschalen referentie-c'!$U$179,"")</f>
        <v>39.677536231884055</v>
      </c>
      <c r="CW46" s="83">
        <f>IF(T46=1,'#3b Salarisschalen referentie-c'!$U$179,"")</f>
        <v>39.677536231884055</v>
      </c>
      <c r="CX46" s="83">
        <f>IF(U46=1,'#3b Salarisschalen referentie-c'!$U$179,"")</f>
        <v>39.677536231884055</v>
      </c>
      <c r="CY46" s="82" t="str">
        <f>IF(V46=1,'#3b Salarisschalen referentie-c'!$U$179,"")</f>
        <v/>
      </c>
      <c r="CZ46" s="82" t="str">
        <f>IF(W46=1,'#3b Salarisschalen referentie-c'!$U$179,"")</f>
        <v/>
      </c>
      <c r="DA46" s="82" t="str">
        <f>IF(X46=1,'#3b Salarisschalen referentie-c'!$U$179,"")</f>
        <v/>
      </c>
      <c r="DB46" s="82" t="str">
        <f>IF(Y46=1,'#3b Salarisschalen referentie-c'!$U$179,"")</f>
        <v/>
      </c>
      <c r="DC46" s="82" t="str">
        <f>IF(Z46=1,'#3b Salarisschalen referentie-c'!$U$179,"")</f>
        <v/>
      </c>
      <c r="DD46" s="82" t="str">
        <f>IF(AA46=1,'#3b Salarisschalen referentie-c'!$U$179,"")</f>
        <v/>
      </c>
      <c r="DE46" s="82" t="str">
        <f>IF(AB46=1,'#3b Salarisschalen referentie-c'!$U$179,"")</f>
        <v/>
      </c>
      <c r="DF46" s="82" t="str">
        <f>IF(AC46=1,'#3b Salarisschalen referentie-c'!$U$179,"")</f>
        <v/>
      </c>
    </row>
    <row r="47" spans="1:110" ht="13.2" x14ac:dyDescent="0.25">
      <c r="A47" s="41"/>
      <c r="B47" s="41" t="s">
        <v>148</v>
      </c>
      <c r="AD47" s="70"/>
      <c r="AE47" s="82" t="str">
        <f>IF(D47=1,'#3b Salarisschalen referentie-c'!$V$177,"")</f>
        <v/>
      </c>
      <c r="AF47" s="82" t="str">
        <f>IF(E47=1,'#3b Salarisschalen referentie-c'!$V$177,"")</f>
        <v/>
      </c>
      <c r="AG47" s="82" t="str">
        <f>IF(F47=1,'#3b Salarisschalen referentie-c'!$V$177,"")</f>
        <v/>
      </c>
      <c r="AH47" s="82" t="str">
        <f>IF(G47=1,'#3b Salarisschalen referentie-c'!$V$177,"")</f>
        <v/>
      </c>
      <c r="AI47" s="82" t="str">
        <f>IF(H47=1,'#3b Salarisschalen referentie-c'!$V$177,"")</f>
        <v/>
      </c>
      <c r="AJ47" s="82" t="str">
        <f>IF(I47=1,'#3b Salarisschalen referentie-c'!$V$177,"")</f>
        <v/>
      </c>
      <c r="AK47" s="82" t="str">
        <f>IF(J47=1,'#3b Salarisschalen referentie-c'!$V$177,"")</f>
        <v/>
      </c>
      <c r="AL47" s="82" t="str">
        <f>IF(K47=1,'#3b Salarisschalen referentie-c'!$V$177,"")</f>
        <v/>
      </c>
      <c r="AM47" s="82" t="str">
        <f>IF(L47=1,'#3b Salarisschalen referentie-c'!$V$177,"")</f>
        <v/>
      </c>
      <c r="AN47" s="82" t="str">
        <f>IF(M47=1,'#3b Salarisschalen referentie-c'!$V$177,"")</f>
        <v/>
      </c>
      <c r="AO47" s="82" t="str">
        <f>IF(N47=1,'#3b Salarisschalen referentie-c'!$V$177,"")</f>
        <v/>
      </c>
      <c r="AP47" s="82" t="str">
        <f>IF(O47=1,'#3b Salarisschalen referentie-c'!$V$177,"")</f>
        <v/>
      </c>
      <c r="AQ47" s="82" t="str">
        <f>IF(P47=1,'#3b Salarisschalen referentie-c'!$V$177,"")</f>
        <v/>
      </c>
      <c r="AR47" s="82" t="str">
        <f>IF(Q47=1,'#3b Salarisschalen referentie-c'!$V$177,"")</f>
        <v/>
      </c>
      <c r="AS47" s="82" t="str">
        <f>IF(R47=1,'#3b Salarisschalen referentie-c'!$V$177,"")</f>
        <v/>
      </c>
      <c r="AT47" s="82" t="str">
        <f>IF(S47=1,'#3b Salarisschalen referentie-c'!$V$177,"")</f>
        <v/>
      </c>
      <c r="AU47" s="82" t="str">
        <f>IF(T47=1,'#3b Salarisschalen referentie-c'!$V$177,"")</f>
        <v/>
      </c>
      <c r="AV47" s="82" t="str">
        <f>IF(U47=1,'#3b Salarisschalen referentie-c'!$V$177,"")</f>
        <v/>
      </c>
      <c r="AW47" s="82" t="str">
        <f>IF(V47=1,'#3b Salarisschalen referentie-c'!$V$177,"")</f>
        <v/>
      </c>
      <c r="AX47" s="82" t="str">
        <f>IF(W47=1,'#3b Salarisschalen referentie-c'!$V$177,"")</f>
        <v/>
      </c>
      <c r="AY47" s="82" t="str">
        <f>IF(X47=1,'#3b Salarisschalen referentie-c'!$V$177,"")</f>
        <v/>
      </c>
      <c r="AZ47" s="82" t="str">
        <f>IF(Y47=1,'#3b Salarisschalen referentie-c'!$V$177,"")</f>
        <v/>
      </c>
      <c r="BA47" s="82" t="str">
        <f>IF(Z47=1,'#3b Salarisschalen referentie-c'!$V$177,"")</f>
        <v/>
      </c>
      <c r="BB47" s="82" t="str">
        <f>IF(AA47=1,'#3b Salarisschalen referentie-c'!$V$177,"")</f>
        <v/>
      </c>
      <c r="BC47" s="82" t="str">
        <f>IF(AB47=1,'#3b Salarisschalen referentie-c'!$V$177,"")</f>
        <v/>
      </c>
      <c r="BD47" s="82" t="str">
        <f>IF(AC47=1,'#3b Salarisschalen referentie-c'!$V$177,"")</f>
        <v/>
      </c>
      <c r="BE47" s="70"/>
      <c r="BF47" s="82" t="str">
        <f>IF(D47=1,'#3b Salarisschalen referentie-c'!$V$178,"")</f>
        <v/>
      </c>
      <c r="BG47" s="82" t="str">
        <f>IF(E47=1,'#3b Salarisschalen referentie-c'!$V$178,"")</f>
        <v/>
      </c>
      <c r="BH47" s="82" t="str">
        <f>IF(F47=1,'#3b Salarisschalen referentie-c'!$V$178,"")</f>
        <v/>
      </c>
      <c r="BI47" s="82" t="str">
        <f>IF(G47=1,'#3b Salarisschalen referentie-c'!$V$178,"")</f>
        <v/>
      </c>
      <c r="BJ47" s="82" t="str">
        <f>IF(H47=1,'#3b Salarisschalen referentie-c'!$V$178,"")</f>
        <v/>
      </c>
      <c r="BK47" s="82" t="str">
        <f>IF(I47=1,'#3b Salarisschalen referentie-c'!$V$178,"")</f>
        <v/>
      </c>
      <c r="BL47" s="82" t="str">
        <f>IF(J47=1,'#3b Salarisschalen referentie-c'!$V$178,"")</f>
        <v/>
      </c>
      <c r="BM47" s="82" t="str">
        <f>IF(K47=1,'#3b Salarisschalen referentie-c'!$V$178,"")</f>
        <v/>
      </c>
      <c r="BN47" s="82" t="str">
        <f>IF(L47=1,'#3b Salarisschalen referentie-c'!$V$178,"")</f>
        <v/>
      </c>
      <c r="BO47" s="82" t="str">
        <f>IF(M47=1,'#3b Salarisschalen referentie-c'!$V$178,"")</f>
        <v/>
      </c>
      <c r="BP47" s="82" t="str">
        <f>IF(N47=1,'#3b Salarisschalen referentie-c'!$V$178,"")</f>
        <v/>
      </c>
      <c r="BQ47" s="82" t="str">
        <f>IF(O47=1,'#3b Salarisschalen referentie-c'!$V$178,"")</f>
        <v/>
      </c>
      <c r="BR47" s="82" t="str">
        <f>IF(P47=1,'#3b Salarisschalen referentie-c'!$V$178,"")</f>
        <v/>
      </c>
      <c r="BS47" s="82" t="str">
        <f>IF(Q47=1,'#3b Salarisschalen referentie-c'!$V$178,"")</f>
        <v/>
      </c>
      <c r="BT47" s="82" t="str">
        <f>IF(R47=1,'#3b Salarisschalen referentie-c'!$V$178,"")</f>
        <v/>
      </c>
      <c r="BU47" s="82" t="str">
        <f>IF(S47=1,'#3b Salarisschalen referentie-c'!$V$178,"")</f>
        <v/>
      </c>
      <c r="BV47" s="82" t="str">
        <f>IF(T47=1,'#3b Salarisschalen referentie-c'!$V$178,"")</f>
        <v/>
      </c>
      <c r="BW47" s="82" t="str">
        <f>IF(U47=1,'#3b Salarisschalen referentie-c'!$V$178,"")</f>
        <v/>
      </c>
      <c r="BX47" s="82" t="str">
        <f>IF(V47=1,'#3b Salarisschalen referentie-c'!$V$178,"")</f>
        <v/>
      </c>
      <c r="BY47" s="82" t="str">
        <f>IF(W47=1,'#3b Salarisschalen referentie-c'!$V$178,"")</f>
        <v/>
      </c>
      <c r="BZ47" s="82" t="str">
        <f>IF(X47=1,'#3b Salarisschalen referentie-c'!$V$178,"")</f>
        <v/>
      </c>
      <c r="CA47" s="82" t="str">
        <f>IF(Y47=1,'#3b Salarisschalen referentie-c'!$V$178,"")</f>
        <v/>
      </c>
      <c r="CB47" s="82" t="str">
        <f>IF(Z47=1,'#3b Salarisschalen referentie-c'!$V$178,"")</f>
        <v/>
      </c>
      <c r="CC47" s="82" t="str">
        <f>IF(AA47=1,'#3b Salarisschalen referentie-c'!$V$178,"")</f>
        <v/>
      </c>
      <c r="CD47" s="82" t="str">
        <f>IF(AB47=1,'#3b Salarisschalen referentie-c'!$V$178,"")</f>
        <v/>
      </c>
      <c r="CE47" s="82" t="str">
        <f>IF(AC47=1,'#3b Salarisschalen referentie-c'!$V$178,"")</f>
        <v/>
      </c>
      <c r="CF47" s="70"/>
      <c r="CG47" s="82" t="str">
        <f>IF(D47=1,'#3b Salarisschalen referentie-c'!$V$179,"")</f>
        <v/>
      </c>
      <c r="CH47" s="82" t="str">
        <f>IF(E47=1,'#3b Salarisschalen referentie-c'!$V$179,"")</f>
        <v/>
      </c>
      <c r="CI47" s="82" t="str">
        <f>IF(F47=1,'#3b Salarisschalen referentie-c'!$V$179,"")</f>
        <v/>
      </c>
      <c r="CJ47" s="82" t="str">
        <f>IF(G47=1,'#3b Salarisschalen referentie-c'!$V$179,"")</f>
        <v/>
      </c>
      <c r="CK47" s="82" t="str">
        <f>IF(H47=1,'#3b Salarisschalen referentie-c'!$V$179,"")</f>
        <v/>
      </c>
      <c r="CL47" s="82" t="str">
        <f>IF(I47=1,'#3b Salarisschalen referentie-c'!$V$179,"")</f>
        <v/>
      </c>
      <c r="CM47" s="82" t="str">
        <f>IF(J47=1,'#3b Salarisschalen referentie-c'!$V$179,"")</f>
        <v/>
      </c>
      <c r="CN47" s="82" t="str">
        <f>IF(K47=1,'#3b Salarisschalen referentie-c'!$V$179,"")</f>
        <v/>
      </c>
      <c r="CO47" s="82" t="str">
        <f>IF(L47=1,'#3b Salarisschalen referentie-c'!$V$179,"")</f>
        <v/>
      </c>
      <c r="CP47" s="82" t="str">
        <f>IF(M47=1,'#3b Salarisschalen referentie-c'!$V$179,"")</f>
        <v/>
      </c>
      <c r="CQ47" s="82" t="str">
        <f>IF(N47=1,'#3b Salarisschalen referentie-c'!$V$179,"")</f>
        <v/>
      </c>
      <c r="CR47" s="82" t="str">
        <f>IF(O47=1,'#3b Salarisschalen referentie-c'!$V$179,"")</f>
        <v/>
      </c>
      <c r="CS47" s="82" t="str">
        <f>IF(P47=1,'#3b Salarisschalen referentie-c'!$V$179,"")</f>
        <v/>
      </c>
      <c r="CT47" s="82" t="str">
        <f>IF(Q47=1,'#3b Salarisschalen referentie-c'!$V$179,"")</f>
        <v/>
      </c>
      <c r="CU47" s="82" t="str">
        <f>IF(R47=1,'#3b Salarisschalen referentie-c'!$V$179,"")</f>
        <v/>
      </c>
      <c r="CV47" s="82" t="str">
        <f>IF(S47=1,'#3b Salarisschalen referentie-c'!$V$179,"")</f>
        <v/>
      </c>
      <c r="CW47" s="82" t="str">
        <f>IF(T47=1,'#3b Salarisschalen referentie-c'!$V$179,"")</f>
        <v/>
      </c>
      <c r="CX47" s="82" t="str">
        <f>IF(U47=1,'#3b Salarisschalen referentie-c'!$V$179,"")</f>
        <v/>
      </c>
      <c r="CY47" s="82" t="str">
        <f>IF(V47=1,'#3b Salarisschalen referentie-c'!$V$179,"")</f>
        <v/>
      </c>
      <c r="CZ47" s="82" t="str">
        <f>IF(W47=1,'#3b Salarisschalen referentie-c'!$V$179,"")</f>
        <v/>
      </c>
      <c r="DA47" s="82" t="str">
        <f>IF(X47=1,'#3b Salarisschalen referentie-c'!$V$179,"")</f>
        <v/>
      </c>
      <c r="DB47" s="82" t="str">
        <f>IF(Y47=1,'#3b Salarisschalen referentie-c'!$V$179,"")</f>
        <v/>
      </c>
      <c r="DC47" s="82" t="str">
        <f>IF(Z47=1,'#3b Salarisschalen referentie-c'!$V$179,"")</f>
        <v/>
      </c>
      <c r="DD47" s="82" t="str">
        <f>IF(AA47=1,'#3b Salarisschalen referentie-c'!$V$179,"")</f>
        <v/>
      </c>
      <c r="DE47" s="82" t="str">
        <f>IF(AB47=1,'#3b Salarisschalen referentie-c'!$V$179,"")</f>
        <v/>
      </c>
      <c r="DF47" s="82" t="str">
        <f>IF(AC47=1,'#3b Salarisschalen referentie-c'!$V$179,"")</f>
        <v/>
      </c>
    </row>
    <row r="48" spans="1:110" ht="39.6" x14ac:dyDescent="0.25">
      <c r="A48" s="41" t="s">
        <v>86</v>
      </c>
      <c r="B48" s="41" t="s">
        <v>145</v>
      </c>
      <c r="J48" s="17">
        <v>1</v>
      </c>
      <c r="L48" s="17">
        <v>1</v>
      </c>
      <c r="AD48" s="70"/>
      <c r="AE48" s="82" t="str">
        <f>IF(D48=1,'#3b Salarisschalen referentie-c'!$S$194,"")</f>
        <v/>
      </c>
      <c r="AF48" s="82" t="str">
        <f>IF(E48=1,'#3b Salarisschalen referentie-c'!$S$194,"")</f>
        <v/>
      </c>
      <c r="AG48" s="82" t="str">
        <f>IF(F48=1,'#3b Salarisschalen referentie-c'!$S$194,"")</f>
        <v/>
      </c>
      <c r="AH48" s="82" t="str">
        <f>IF(G48=1,'#3b Salarisschalen referentie-c'!$S$194,"")</f>
        <v/>
      </c>
      <c r="AI48" s="82" t="str">
        <f>IF(H48=1,'#3b Salarisschalen referentie-c'!$S$194,"")</f>
        <v/>
      </c>
      <c r="AJ48" s="82" t="str">
        <f>IF(I48=1,'#3b Salarisschalen referentie-c'!$S$194,"")</f>
        <v/>
      </c>
      <c r="AK48" s="83">
        <f>IF(J48=1,'#3b Salarisschalen referentie-c'!$S$194,"")</f>
        <v>25.669760397830018</v>
      </c>
      <c r="AL48" s="82" t="str">
        <f>IF(K48=1,'#3b Salarisschalen referentie-c'!$S$194,"")</f>
        <v/>
      </c>
      <c r="AM48" s="83">
        <f>IF(L48=1,'#3b Salarisschalen referentie-c'!$S$194,"")</f>
        <v>25.669760397830018</v>
      </c>
      <c r="AN48" s="82" t="str">
        <f>IF(M48=1,'#3b Salarisschalen referentie-c'!$S$194,"")</f>
        <v/>
      </c>
      <c r="AO48" s="82" t="str">
        <f>IF(N48=1,'#3b Salarisschalen referentie-c'!$S$194,"")</f>
        <v/>
      </c>
      <c r="AP48" s="82" t="str">
        <f>IF(O48=1,'#3b Salarisschalen referentie-c'!$S$194,"")</f>
        <v/>
      </c>
      <c r="AQ48" s="82" t="str">
        <f>IF(P48=1,'#3b Salarisschalen referentie-c'!$S$194,"")</f>
        <v/>
      </c>
      <c r="AR48" s="82" t="str">
        <f>IF(Q48=1,'#3b Salarisschalen referentie-c'!$S$194,"")</f>
        <v/>
      </c>
      <c r="AS48" s="82" t="str">
        <f>IF(R48=1,'#3b Salarisschalen referentie-c'!$S$194,"")</f>
        <v/>
      </c>
      <c r="AT48" s="82" t="str">
        <f>IF(S48=1,'#3b Salarisschalen referentie-c'!$S$194,"")</f>
        <v/>
      </c>
      <c r="AU48" s="82" t="str">
        <f>IF(T48=1,'#3b Salarisschalen referentie-c'!$S$194,"")</f>
        <v/>
      </c>
      <c r="AV48" s="82" t="str">
        <f>IF(U48=1,'#3b Salarisschalen referentie-c'!$S$194,"")</f>
        <v/>
      </c>
      <c r="AW48" s="82" t="str">
        <f>IF(V48=1,'#3b Salarisschalen referentie-c'!$S$194,"")</f>
        <v/>
      </c>
      <c r="AX48" s="82" t="str">
        <f>IF(W48=1,'#3b Salarisschalen referentie-c'!$S$194,"")</f>
        <v/>
      </c>
      <c r="AY48" s="82" t="str">
        <f>IF(X48=1,'#3b Salarisschalen referentie-c'!$S$194,"")</f>
        <v/>
      </c>
      <c r="AZ48" s="82" t="str">
        <f>IF(Y48=1,'#3b Salarisschalen referentie-c'!$S$194,"")</f>
        <v/>
      </c>
      <c r="BA48" s="82" t="str">
        <f>IF(Z48=1,'#3b Salarisschalen referentie-c'!$S$194,"")</f>
        <v/>
      </c>
      <c r="BB48" s="82" t="str">
        <f>IF(AA48=1,'#3b Salarisschalen referentie-c'!$S$194,"")</f>
        <v/>
      </c>
      <c r="BC48" s="82" t="str">
        <f>IF(AB48=1,'#3b Salarisschalen referentie-c'!$S$194,"")</f>
        <v/>
      </c>
      <c r="BD48" s="82" t="str">
        <f>IF(AC48=1,'#3b Salarisschalen referentie-c'!$S$194,"")</f>
        <v/>
      </c>
      <c r="BE48" s="70"/>
      <c r="BF48" s="82" t="str">
        <f>IF(D48=1,'#3b Salarisschalen referentie-c'!$S$195,"")</f>
        <v/>
      </c>
      <c r="BG48" s="82" t="str">
        <f>IF(E48=1,'#3b Salarisschalen referentie-c'!$S$195,"")</f>
        <v/>
      </c>
      <c r="BH48" s="82" t="str">
        <f>IF(F48=1,'#3b Salarisschalen referentie-c'!$S$195,"")</f>
        <v/>
      </c>
      <c r="BI48" s="82" t="str">
        <f>IF(G48=1,'#3b Salarisschalen referentie-c'!$S$195,"")</f>
        <v/>
      </c>
      <c r="BJ48" s="82" t="str">
        <f>IF(H48=1,'#3b Salarisschalen referentie-c'!$S$195,"")</f>
        <v/>
      </c>
      <c r="BK48" s="82" t="str">
        <f>IF(I48=1,'#3b Salarisschalen referentie-c'!$S$195,"")</f>
        <v/>
      </c>
      <c r="BL48" s="83">
        <f>IF(J48=1,'#3b Salarisschalen referentie-c'!$S$195,"")</f>
        <v>29.877142857142861</v>
      </c>
      <c r="BM48" s="82" t="str">
        <f>IF(K48=1,'#3b Salarisschalen referentie-c'!$S$195,"")</f>
        <v/>
      </c>
      <c r="BN48" s="83">
        <f>IF(L48=1,'#3b Salarisschalen referentie-c'!$S$195,"")</f>
        <v>29.877142857142861</v>
      </c>
      <c r="BO48" s="82" t="str">
        <f>IF(M48=1,'#3b Salarisschalen referentie-c'!$S$195,"")</f>
        <v/>
      </c>
      <c r="BP48" s="82" t="str">
        <f>IF(N48=1,'#3b Salarisschalen referentie-c'!$S$195,"")</f>
        <v/>
      </c>
      <c r="BQ48" s="82" t="str">
        <f>IF(O48=1,'#3b Salarisschalen referentie-c'!$S$195,"")</f>
        <v/>
      </c>
      <c r="BR48" s="82" t="str">
        <f>IF(P48=1,'#3b Salarisschalen referentie-c'!$S$195,"")</f>
        <v/>
      </c>
      <c r="BS48" s="82" t="str">
        <f>IF(Q48=1,'#3b Salarisschalen referentie-c'!$S$195,"")</f>
        <v/>
      </c>
      <c r="BT48" s="82" t="str">
        <f>IF(R48=1,'#3b Salarisschalen referentie-c'!$S$195,"")</f>
        <v/>
      </c>
      <c r="BU48" s="82" t="str">
        <f>IF(S48=1,'#3b Salarisschalen referentie-c'!$S$195,"")</f>
        <v/>
      </c>
      <c r="BV48" s="82" t="str">
        <f>IF(T48=1,'#3b Salarisschalen referentie-c'!$S$195,"")</f>
        <v/>
      </c>
      <c r="BW48" s="82" t="str">
        <f>IF(U48=1,'#3b Salarisschalen referentie-c'!$S$195,"")</f>
        <v/>
      </c>
      <c r="BX48" s="82" t="str">
        <f>IF(V48=1,'#3b Salarisschalen referentie-c'!$S$195,"")</f>
        <v/>
      </c>
      <c r="BY48" s="82" t="str">
        <f>IF(W48=1,'#3b Salarisschalen referentie-c'!$S$195,"")</f>
        <v/>
      </c>
      <c r="BZ48" s="82" t="str">
        <f>IF(X48=1,'#3b Salarisschalen referentie-c'!$S$195,"")</f>
        <v/>
      </c>
      <c r="CA48" s="82" t="str">
        <f>IF(Y48=1,'#3b Salarisschalen referentie-c'!$S$195,"")</f>
        <v/>
      </c>
      <c r="CB48" s="82" t="str">
        <f>IF(Z48=1,'#3b Salarisschalen referentie-c'!$S$195,"")</f>
        <v/>
      </c>
      <c r="CC48" s="82" t="str">
        <f>IF(AA48=1,'#3b Salarisschalen referentie-c'!$S$195,"")</f>
        <v/>
      </c>
      <c r="CD48" s="82" t="str">
        <f>IF(AB48=1,'#3b Salarisschalen referentie-c'!$S$195,"")</f>
        <v/>
      </c>
      <c r="CE48" s="82" t="str">
        <f>IF(AC48=1,'#3b Salarisschalen referentie-c'!$S$195,"")</f>
        <v/>
      </c>
      <c r="CF48" s="70"/>
      <c r="CG48" s="82" t="str">
        <f>IF(D48=1,'#3b Salarisschalen referentie-c'!$S$196,"")</f>
        <v/>
      </c>
      <c r="CH48" s="82" t="str">
        <f>IF(E48=1,'#3b Salarisschalen referentie-c'!$S$196,"")</f>
        <v/>
      </c>
      <c r="CI48" s="82" t="str">
        <f>IF(F48=1,'#3b Salarisschalen referentie-c'!$S$196,"")</f>
        <v/>
      </c>
      <c r="CJ48" s="82" t="str">
        <f>IF(G48=1,'#3b Salarisschalen referentie-c'!$S$196,"")</f>
        <v/>
      </c>
      <c r="CK48" s="82" t="str">
        <f>IF(H48=1,'#3b Salarisschalen referentie-c'!$S$196,"")</f>
        <v/>
      </c>
      <c r="CL48" s="82" t="str">
        <f>IF(I48=1,'#3b Salarisschalen referentie-c'!$S$196,"")</f>
        <v/>
      </c>
      <c r="CM48" s="83">
        <f>IF(J48=1,'#3b Salarisschalen referentie-c'!$S$196,"")</f>
        <v>34.084525316455696</v>
      </c>
      <c r="CN48" s="82" t="str">
        <f>IF(K48=1,'#3b Salarisschalen referentie-c'!$S$196,"")</f>
        <v/>
      </c>
      <c r="CO48" s="83">
        <f>IF(L48=1,'#3b Salarisschalen referentie-c'!$S$196,"")</f>
        <v>34.084525316455696</v>
      </c>
      <c r="CP48" s="82" t="str">
        <f>IF(M48=1,'#3b Salarisschalen referentie-c'!$S$196,"")</f>
        <v/>
      </c>
      <c r="CQ48" s="82" t="str">
        <f>IF(N48=1,'#3b Salarisschalen referentie-c'!$S$196,"")</f>
        <v/>
      </c>
      <c r="CR48" s="82" t="str">
        <f>IF(O48=1,'#3b Salarisschalen referentie-c'!$S$196,"")</f>
        <v/>
      </c>
      <c r="CS48" s="82" t="str">
        <f>IF(P48=1,'#3b Salarisschalen referentie-c'!$S$196,"")</f>
        <v/>
      </c>
      <c r="CT48" s="82" t="str">
        <f>IF(Q48=1,'#3b Salarisschalen referentie-c'!$S$196,"")</f>
        <v/>
      </c>
      <c r="CU48" s="82" t="str">
        <f>IF(R48=1,'#3b Salarisschalen referentie-c'!$S$196,"")</f>
        <v/>
      </c>
      <c r="CV48" s="82" t="str">
        <f>IF(S48=1,'#3b Salarisschalen referentie-c'!$S$196,"")</f>
        <v/>
      </c>
      <c r="CW48" s="82" t="str">
        <f>IF(T48=1,'#3b Salarisschalen referentie-c'!$S$196,"")</f>
        <v/>
      </c>
      <c r="CX48" s="82" t="str">
        <f>IF(U48=1,'#3b Salarisschalen referentie-c'!$S$196,"")</f>
        <v/>
      </c>
      <c r="CY48" s="82" t="str">
        <f>IF(V48=1,'#3b Salarisschalen referentie-c'!$S$196,"")</f>
        <v/>
      </c>
      <c r="CZ48" s="82" t="str">
        <f>IF(W48=1,'#3b Salarisschalen referentie-c'!$S$196,"")</f>
        <v/>
      </c>
      <c r="DA48" s="82" t="str">
        <f>IF(X48=1,'#3b Salarisschalen referentie-c'!$S$196,"")</f>
        <v/>
      </c>
      <c r="DB48" s="82" t="str">
        <f>IF(Y48=1,'#3b Salarisschalen referentie-c'!$S$196,"")</f>
        <v/>
      </c>
      <c r="DC48" s="82" t="str">
        <f>IF(Z48=1,'#3b Salarisschalen referentie-c'!$S$196,"")</f>
        <v/>
      </c>
      <c r="DD48" s="82" t="str">
        <f>IF(AA48=1,'#3b Salarisschalen referentie-c'!$S$196,"")</f>
        <v/>
      </c>
      <c r="DE48" s="82" t="str">
        <f>IF(AB48=1,'#3b Salarisschalen referentie-c'!$S$196,"")</f>
        <v/>
      </c>
      <c r="DF48" s="82" t="str">
        <f>IF(AC48=1,'#3b Salarisschalen referentie-c'!$S$196,"")</f>
        <v/>
      </c>
    </row>
    <row r="49" spans="1:110" ht="13.2" x14ac:dyDescent="0.25">
      <c r="A49" s="41"/>
      <c r="B49" s="41" t="s">
        <v>146</v>
      </c>
      <c r="J49" s="17">
        <v>1</v>
      </c>
      <c r="L49" s="17">
        <v>1</v>
      </c>
      <c r="R49" s="17">
        <v>1</v>
      </c>
      <c r="AD49" s="70"/>
      <c r="AE49" s="82" t="str">
        <f>IF(D49=1,'#3b Salarisschalen referentie-c'!$T$194,"")</f>
        <v/>
      </c>
      <c r="AF49" s="82" t="str">
        <f>IF(E49=1,'#3b Salarisschalen referentie-c'!$T$194,"")</f>
        <v/>
      </c>
      <c r="AG49" s="82" t="str">
        <f>IF(F49=1,'#3b Salarisschalen referentie-c'!$T$194,"")</f>
        <v/>
      </c>
      <c r="AH49" s="82" t="str">
        <f>IF(G49=1,'#3b Salarisschalen referentie-c'!$T$194,"")</f>
        <v/>
      </c>
      <c r="AI49" s="82" t="str">
        <f>IF(H49=1,'#3b Salarisschalen referentie-c'!$T$194,"")</f>
        <v/>
      </c>
      <c r="AJ49" s="82" t="str">
        <f>IF(I49=1,'#3b Salarisschalen referentie-c'!$T$194,"")</f>
        <v/>
      </c>
      <c r="AK49" s="83">
        <f>IF(J49=1,'#3b Salarisschalen referentie-c'!$T$194,"")</f>
        <v>29.188833996383362</v>
      </c>
      <c r="AL49" s="82" t="str">
        <f>IF(K49=1,'#3b Salarisschalen referentie-c'!$T$194,"")</f>
        <v/>
      </c>
      <c r="AM49" s="83">
        <f>IF(L49=1,'#3b Salarisschalen referentie-c'!$T$194,"")</f>
        <v>29.188833996383362</v>
      </c>
      <c r="AN49" s="82" t="str">
        <f>IF(M49=1,'#3b Salarisschalen referentie-c'!$T$194,"")</f>
        <v/>
      </c>
      <c r="AO49" s="82" t="str">
        <f>IF(N49=1,'#3b Salarisschalen referentie-c'!$T$194,"")</f>
        <v/>
      </c>
      <c r="AP49" s="82" t="str">
        <f>IF(O49=1,'#3b Salarisschalen referentie-c'!$T$194,"")</f>
        <v/>
      </c>
      <c r="AQ49" s="82" t="str">
        <f>IF(P49=1,'#3b Salarisschalen referentie-c'!$T$194,"")</f>
        <v/>
      </c>
      <c r="AR49" s="82" t="str">
        <f>IF(Q49=1,'#3b Salarisschalen referentie-c'!$T$194,"")</f>
        <v/>
      </c>
      <c r="AS49" s="83">
        <f>IF(R49=1,'#3b Salarisschalen referentie-c'!$T$194,"")</f>
        <v>29.188833996383362</v>
      </c>
      <c r="AT49" s="82" t="str">
        <f>IF(S49=1,'#3b Salarisschalen referentie-c'!$T$194,"")</f>
        <v/>
      </c>
      <c r="AU49" s="82" t="str">
        <f>IF(T49=1,'#3b Salarisschalen referentie-c'!$T$194,"")</f>
        <v/>
      </c>
      <c r="AV49" s="82" t="str">
        <f>IF(U49=1,'#3b Salarisschalen referentie-c'!$T$194,"")</f>
        <v/>
      </c>
      <c r="AW49" s="82" t="str">
        <f>IF(V49=1,'#3b Salarisschalen referentie-c'!$T$194,"")</f>
        <v/>
      </c>
      <c r="AX49" s="82" t="str">
        <f>IF(W49=1,'#3b Salarisschalen referentie-c'!$T$194,"")</f>
        <v/>
      </c>
      <c r="AY49" s="82" t="str">
        <f>IF(X49=1,'#3b Salarisschalen referentie-c'!$T$194,"")</f>
        <v/>
      </c>
      <c r="AZ49" s="82" t="str">
        <f>IF(Y49=1,'#3b Salarisschalen referentie-c'!$T$194,"")</f>
        <v/>
      </c>
      <c r="BA49" s="82" t="str">
        <f>IF(Z49=1,'#3b Salarisschalen referentie-c'!$T$194,"")</f>
        <v/>
      </c>
      <c r="BB49" s="82" t="str">
        <f>IF(AA49=1,'#3b Salarisschalen referentie-c'!$T$194,"")</f>
        <v/>
      </c>
      <c r="BC49" s="82" t="str">
        <f>IF(AB49=1,'#3b Salarisschalen referentie-c'!$T$194,"")</f>
        <v/>
      </c>
      <c r="BD49" s="82" t="str">
        <f>IF(AC49=1,'#3b Salarisschalen referentie-c'!$T$194,"")</f>
        <v/>
      </c>
      <c r="BE49" s="70"/>
      <c r="BF49" s="82" t="str">
        <f>IF(D49=1,'#3b Salarisschalen referentie-c'!$T$195,"")</f>
        <v/>
      </c>
      <c r="BG49" s="82" t="str">
        <f>IF(E49=1,'#3b Salarisschalen referentie-c'!$T$195,"")</f>
        <v/>
      </c>
      <c r="BH49" s="82" t="str">
        <f>IF(F49=1,'#3b Salarisschalen referentie-c'!$T$195,"")</f>
        <v/>
      </c>
      <c r="BI49" s="82" t="str">
        <f>IF(G49=1,'#3b Salarisschalen referentie-c'!$T$195,"")</f>
        <v/>
      </c>
      <c r="BJ49" s="82" t="str">
        <f>IF(H49=1,'#3b Salarisschalen referentie-c'!$T$195,"")</f>
        <v/>
      </c>
      <c r="BK49" s="82" t="str">
        <f>IF(I49=1,'#3b Salarisschalen referentie-c'!$T$195,"")</f>
        <v/>
      </c>
      <c r="BL49" s="83">
        <f>IF(J49=1,'#3b Salarisschalen referentie-c'!$T$195,"")</f>
        <v>33.865174141048826</v>
      </c>
      <c r="BM49" s="82" t="str">
        <f>IF(K49=1,'#3b Salarisschalen referentie-c'!$T$195,"")</f>
        <v/>
      </c>
      <c r="BN49" s="83">
        <f>IF(L49=1,'#3b Salarisschalen referentie-c'!$T$195,"")</f>
        <v>33.865174141048826</v>
      </c>
      <c r="BO49" s="82" t="str">
        <f>IF(M49=1,'#3b Salarisschalen referentie-c'!$T$195,"")</f>
        <v/>
      </c>
      <c r="BP49" s="82" t="str">
        <f>IF(N49=1,'#3b Salarisschalen referentie-c'!$T$195,"")</f>
        <v/>
      </c>
      <c r="BQ49" s="82" t="str">
        <f>IF(O49=1,'#3b Salarisschalen referentie-c'!$T$195,"")</f>
        <v/>
      </c>
      <c r="BR49" s="82" t="str">
        <f>IF(P49=1,'#3b Salarisschalen referentie-c'!$T$195,"")</f>
        <v/>
      </c>
      <c r="BS49" s="82" t="str">
        <f>IF(Q49=1,'#3b Salarisschalen referentie-c'!$T$195,"")</f>
        <v/>
      </c>
      <c r="BT49" s="83">
        <f>IF(R49=1,'#3b Salarisschalen referentie-c'!$T$195,"")</f>
        <v>33.865174141048826</v>
      </c>
      <c r="BU49" s="82" t="str">
        <f>IF(S49=1,'#3b Salarisschalen referentie-c'!$T$195,"")</f>
        <v/>
      </c>
      <c r="BV49" s="82" t="str">
        <f>IF(T49=1,'#3b Salarisschalen referentie-c'!$T$195,"")</f>
        <v/>
      </c>
      <c r="BW49" s="82" t="str">
        <f>IF(U49=1,'#3b Salarisschalen referentie-c'!$T$195,"")</f>
        <v/>
      </c>
      <c r="BX49" s="82" t="str">
        <f>IF(V49=1,'#3b Salarisschalen referentie-c'!$T$195,"")</f>
        <v/>
      </c>
      <c r="BY49" s="82" t="str">
        <f>IF(W49=1,'#3b Salarisschalen referentie-c'!$T$195,"")</f>
        <v/>
      </c>
      <c r="BZ49" s="82" t="str">
        <f>IF(X49=1,'#3b Salarisschalen referentie-c'!$T$195,"")</f>
        <v/>
      </c>
      <c r="CA49" s="82" t="str">
        <f>IF(Y49=1,'#3b Salarisschalen referentie-c'!$T$195,"")</f>
        <v/>
      </c>
      <c r="CB49" s="82" t="str">
        <f>IF(Z49=1,'#3b Salarisschalen referentie-c'!$T$195,"")</f>
        <v/>
      </c>
      <c r="CC49" s="82" t="str">
        <f>IF(AA49=1,'#3b Salarisschalen referentie-c'!$T$195,"")</f>
        <v/>
      </c>
      <c r="CD49" s="82" t="str">
        <f>IF(AB49=1,'#3b Salarisschalen referentie-c'!$T$195,"")</f>
        <v/>
      </c>
      <c r="CE49" s="82" t="str">
        <f>IF(AC49=1,'#3b Salarisschalen referentie-c'!$T$195,"")</f>
        <v/>
      </c>
      <c r="CF49" s="70"/>
      <c r="CG49" s="82" t="str">
        <f>IF(D49=1,'#3b Salarisschalen referentie-c'!$T$196,"")</f>
        <v/>
      </c>
      <c r="CH49" s="82" t="str">
        <f>IF(E49=1,'#3b Salarisschalen referentie-c'!$T$196,"")</f>
        <v/>
      </c>
      <c r="CI49" s="82" t="str">
        <f>IF(F49=1,'#3b Salarisschalen referentie-c'!$T$196,"")</f>
        <v/>
      </c>
      <c r="CJ49" s="82" t="str">
        <f>IF(G49=1,'#3b Salarisschalen referentie-c'!$T$196,"")</f>
        <v/>
      </c>
      <c r="CK49" s="82" t="str">
        <f>IF(H49=1,'#3b Salarisschalen referentie-c'!$T$196,"")</f>
        <v/>
      </c>
      <c r="CL49" s="82" t="str">
        <f>IF(I49=1,'#3b Salarisschalen referentie-c'!$T$196,"")</f>
        <v/>
      </c>
      <c r="CM49" s="83">
        <f>IF(J49=1,'#3b Salarisschalen referentie-c'!$T$196,"")</f>
        <v>38.545296202531645</v>
      </c>
      <c r="CN49" s="82" t="str">
        <f>IF(K49=1,'#3b Salarisschalen referentie-c'!$T$196,"")</f>
        <v/>
      </c>
      <c r="CO49" s="83">
        <f>IF(L49=1,'#3b Salarisschalen referentie-c'!$T$196,"")</f>
        <v>38.545296202531645</v>
      </c>
      <c r="CP49" s="82" t="str">
        <f>IF(M49=1,'#3b Salarisschalen referentie-c'!$T$196,"")</f>
        <v/>
      </c>
      <c r="CQ49" s="82" t="str">
        <f>IF(N49=1,'#3b Salarisschalen referentie-c'!$T$196,"")</f>
        <v/>
      </c>
      <c r="CR49" s="82" t="str">
        <f>IF(O49=1,'#3b Salarisschalen referentie-c'!$T$196,"")</f>
        <v/>
      </c>
      <c r="CS49" s="82" t="str">
        <f>IF(P49=1,'#3b Salarisschalen referentie-c'!$T$196,"")</f>
        <v/>
      </c>
      <c r="CT49" s="82" t="str">
        <f>IF(Q49=1,'#3b Salarisschalen referentie-c'!$T$196,"")</f>
        <v/>
      </c>
      <c r="CU49" s="83">
        <f>IF(R49=1,'#3b Salarisschalen referentie-c'!$T$196,"")</f>
        <v>38.545296202531645</v>
      </c>
      <c r="CV49" s="82" t="str">
        <f>IF(S49=1,'#3b Salarisschalen referentie-c'!$T$196,"")</f>
        <v/>
      </c>
      <c r="CW49" s="82" t="str">
        <f>IF(T49=1,'#3b Salarisschalen referentie-c'!$T$196,"")</f>
        <v/>
      </c>
      <c r="CX49" s="82" t="str">
        <f>IF(U49=1,'#3b Salarisschalen referentie-c'!$T$196,"")</f>
        <v/>
      </c>
      <c r="CY49" s="82" t="str">
        <f>IF(V49=1,'#3b Salarisschalen referentie-c'!$T$196,"")</f>
        <v/>
      </c>
      <c r="CZ49" s="82" t="str">
        <f>IF(W49=1,'#3b Salarisschalen referentie-c'!$T$196,"")</f>
        <v/>
      </c>
      <c r="DA49" s="82" t="str">
        <f>IF(X49=1,'#3b Salarisschalen referentie-c'!$T$196,"")</f>
        <v/>
      </c>
      <c r="DB49" s="82" t="str">
        <f>IF(Y49=1,'#3b Salarisschalen referentie-c'!$T$196,"")</f>
        <v/>
      </c>
      <c r="DC49" s="82" t="str">
        <f>IF(Z49=1,'#3b Salarisschalen referentie-c'!$T$196,"")</f>
        <v/>
      </c>
      <c r="DD49" s="82" t="str">
        <f>IF(AA49=1,'#3b Salarisschalen referentie-c'!$T$196,"")</f>
        <v/>
      </c>
      <c r="DE49" s="82" t="str">
        <f>IF(AB49=1,'#3b Salarisschalen referentie-c'!$T$196,"")</f>
        <v/>
      </c>
      <c r="DF49" s="82" t="str">
        <f>IF(AC49=1,'#3b Salarisschalen referentie-c'!$T$196,"")</f>
        <v/>
      </c>
    </row>
    <row r="50" spans="1:110" ht="13.2" x14ac:dyDescent="0.25">
      <c r="A50" s="41"/>
      <c r="B50" s="41" t="s">
        <v>147</v>
      </c>
      <c r="K50" s="17">
        <v>1</v>
      </c>
      <c r="M50" s="17">
        <v>1</v>
      </c>
      <c r="S50" s="17">
        <v>1</v>
      </c>
      <c r="T50" s="17">
        <v>1</v>
      </c>
      <c r="AD50" s="70"/>
      <c r="AE50" s="82" t="str">
        <f>IF(D50=1,'#3b Salarisschalen referentie-c'!$U$194,"")</f>
        <v/>
      </c>
      <c r="AF50" s="82" t="str">
        <f>IF(E50=1,'#3b Salarisschalen referentie-c'!$U$194,"")</f>
        <v/>
      </c>
      <c r="AG50" s="82" t="str">
        <f>IF(F50=1,'#3b Salarisschalen referentie-c'!$U$194,"")</f>
        <v/>
      </c>
      <c r="AH50" s="82" t="str">
        <f>IF(G50=1,'#3b Salarisschalen referentie-c'!$U$194,"")</f>
        <v/>
      </c>
      <c r="AI50" s="82" t="str">
        <f>IF(H50=1,'#3b Salarisschalen referentie-c'!$U$194,"")</f>
        <v/>
      </c>
      <c r="AJ50" s="82" t="str">
        <f>IF(I50=1,'#3b Salarisschalen referentie-c'!$U$194,"")</f>
        <v/>
      </c>
      <c r="AK50" s="82" t="str">
        <f>IF(J50=1,'#3b Salarisschalen referentie-c'!$U$194,"")</f>
        <v/>
      </c>
      <c r="AL50" s="83">
        <f>IF(K50=1,'#3b Salarisschalen referentie-c'!$U$194,"")</f>
        <v>33.214684448462933</v>
      </c>
      <c r="AM50" s="82" t="str">
        <f>IF(L50=1,'#3b Salarisschalen referentie-c'!$U$194,"")</f>
        <v/>
      </c>
      <c r="AN50" s="83">
        <f>IF(M50=1,'#3b Salarisschalen referentie-c'!$U$194,"")</f>
        <v>33.214684448462933</v>
      </c>
      <c r="AO50" s="82" t="str">
        <f>IF(N50=1,'#3b Salarisschalen referentie-c'!$U$194,"")</f>
        <v/>
      </c>
      <c r="AP50" s="82" t="str">
        <f>IF(O50=1,'#3b Salarisschalen referentie-c'!$U$194,"")</f>
        <v/>
      </c>
      <c r="AQ50" s="82" t="str">
        <f>IF(P50=1,'#3b Salarisschalen referentie-c'!$U$194,"")</f>
        <v/>
      </c>
      <c r="AR50" s="82" t="str">
        <f>IF(Q50=1,'#3b Salarisschalen referentie-c'!$U$194,"")</f>
        <v/>
      </c>
      <c r="AS50" s="82" t="str">
        <f>IF(R50=1,'#3b Salarisschalen referentie-c'!$U$194,"")</f>
        <v/>
      </c>
      <c r="AT50" s="83">
        <f>IF(S50=1,'#3b Salarisschalen referentie-c'!$U$194,"")</f>
        <v>33.214684448462933</v>
      </c>
      <c r="AU50" s="83">
        <f>IF(T50=1,'#3b Salarisschalen referentie-c'!$U$194,"")</f>
        <v>33.214684448462933</v>
      </c>
      <c r="AV50" s="82" t="str">
        <f>IF(U50=1,'#3b Salarisschalen referentie-c'!$U$194,"")</f>
        <v/>
      </c>
      <c r="AW50" s="82" t="str">
        <f>IF(V50=1,'#3b Salarisschalen referentie-c'!$U$194,"")</f>
        <v/>
      </c>
      <c r="AX50" s="82" t="str">
        <f>IF(W50=1,'#3b Salarisschalen referentie-c'!$U$194,"")</f>
        <v/>
      </c>
      <c r="AY50" s="82" t="str">
        <f>IF(X50=1,'#3b Salarisschalen referentie-c'!$U$194,"")</f>
        <v/>
      </c>
      <c r="AZ50" s="82" t="str">
        <f>IF(Y50=1,'#3b Salarisschalen referentie-c'!$U$194,"")</f>
        <v/>
      </c>
      <c r="BA50" s="82" t="str">
        <f>IF(Z50=1,'#3b Salarisschalen referentie-c'!$U$194,"")</f>
        <v/>
      </c>
      <c r="BB50" s="82" t="str">
        <f>IF(AA50=1,'#3b Salarisschalen referentie-c'!$U$194,"")</f>
        <v/>
      </c>
      <c r="BC50" s="82" t="str">
        <f>IF(AB50=1,'#3b Salarisschalen referentie-c'!$U$194,"")</f>
        <v/>
      </c>
      <c r="BD50" s="82" t="str">
        <f>IF(AC50=1,'#3b Salarisschalen referentie-c'!$U$194,"")</f>
        <v/>
      </c>
      <c r="BE50" s="70"/>
      <c r="BF50" s="82" t="str">
        <f>IF(D50=1,'#3b Salarisschalen referentie-c'!$U$195,"")</f>
        <v/>
      </c>
      <c r="BG50" s="82" t="str">
        <f>IF(E50=1,'#3b Salarisschalen referentie-c'!$U$195,"")</f>
        <v/>
      </c>
      <c r="BH50" s="82" t="str">
        <f>IF(F50=1,'#3b Salarisschalen referentie-c'!$U$195,"")</f>
        <v/>
      </c>
      <c r="BI50" s="82" t="str">
        <f>IF(G50=1,'#3b Salarisschalen referentie-c'!$U$195,"")</f>
        <v/>
      </c>
      <c r="BJ50" s="82" t="str">
        <f>IF(H50=1,'#3b Salarisschalen referentie-c'!$U$195,"")</f>
        <v/>
      </c>
      <c r="BK50" s="82" t="str">
        <f>IF(I50=1,'#3b Salarisschalen referentie-c'!$U$195,"")</f>
        <v/>
      </c>
      <c r="BL50" s="82" t="str">
        <f>IF(J50=1,'#3b Salarisschalen referentie-c'!$U$195,"")</f>
        <v/>
      </c>
      <c r="BM50" s="83">
        <f>IF(K50=1,'#3b Salarisschalen referentie-c'!$U$195,"")</f>
        <v>38.412929113924051</v>
      </c>
      <c r="BN50" s="82" t="str">
        <f>IF(L50=1,'#3b Salarisschalen referentie-c'!$U$195,"")</f>
        <v/>
      </c>
      <c r="BO50" s="83">
        <f>IF(M50=1,'#3b Salarisschalen referentie-c'!$U$195,"")</f>
        <v>38.412929113924051</v>
      </c>
      <c r="BP50" s="82" t="str">
        <f>IF(N50=1,'#3b Salarisschalen referentie-c'!$U$195,"")</f>
        <v/>
      </c>
      <c r="BQ50" s="82" t="str">
        <f>IF(O50=1,'#3b Salarisschalen referentie-c'!$U$195,"")</f>
        <v/>
      </c>
      <c r="BR50" s="82" t="str">
        <f>IF(P50=1,'#3b Salarisschalen referentie-c'!$U$195,"")</f>
        <v/>
      </c>
      <c r="BS50" s="82" t="str">
        <f>IF(Q50=1,'#3b Salarisschalen referentie-c'!$U$195,"")</f>
        <v/>
      </c>
      <c r="BT50" s="82" t="str">
        <f>IF(R50=1,'#3b Salarisschalen referentie-c'!$U$195,"")</f>
        <v/>
      </c>
      <c r="BU50" s="83">
        <f>IF(S50=1,'#3b Salarisschalen referentie-c'!$U$195,"")</f>
        <v>38.412929113924051</v>
      </c>
      <c r="BV50" s="83">
        <f>IF(T50=1,'#3b Salarisschalen referentie-c'!$U$195,"")</f>
        <v>38.412929113924051</v>
      </c>
      <c r="BW50" s="82" t="str">
        <f>IF(U50=1,'#3b Salarisschalen referentie-c'!$U$195,"")</f>
        <v/>
      </c>
      <c r="BX50" s="82" t="str">
        <f>IF(V50=1,'#3b Salarisschalen referentie-c'!$U$195,"")</f>
        <v/>
      </c>
      <c r="BY50" s="82" t="str">
        <f>IF(W50=1,'#3b Salarisschalen referentie-c'!$U$195,"")</f>
        <v/>
      </c>
      <c r="BZ50" s="82" t="str">
        <f>IF(X50=1,'#3b Salarisschalen referentie-c'!$U$195,"")</f>
        <v/>
      </c>
      <c r="CA50" s="82" t="str">
        <f>IF(Y50=1,'#3b Salarisschalen referentie-c'!$U$195,"")</f>
        <v/>
      </c>
      <c r="CB50" s="82" t="str">
        <f>IF(Z50=1,'#3b Salarisschalen referentie-c'!$U$195,"")</f>
        <v/>
      </c>
      <c r="CC50" s="82" t="str">
        <f>IF(AA50=1,'#3b Salarisschalen referentie-c'!$U$195,"")</f>
        <v/>
      </c>
      <c r="CD50" s="82" t="str">
        <f>IF(AB50=1,'#3b Salarisschalen referentie-c'!$U$195,"")</f>
        <v/>
      </c>
      <c r="CE50" s="82" t="str">
        <f>IF(AC50=1,'#3b Salarisschalen referentie-c'!$U$195,"")</f>
        <v/>
      </c>
      <c r="CF50" s="70"/>
      <c r="CG50" s="82" t="str">
        <f>IF(D50=1,'#3b Salarisschalen referentie-c'!$U$196,"")</f>
        <v/>
      </c>
      <c r="CH50" s="82" t="str">
        <f>IF(E50=1,'#3b Salarisschalen referentie-c'!$U$196,"")</f>
        <v/>
      </c>
      <c r="CI50" s="82" t="str">
        <f>IF(F50=1,'#3b Salarisschalen referentie-c'!$U$196,"")</f>
        <v/>
      </c>
      <c r="CJ50" s="82" t="str">
        <f>IF(G50=1,'#3b Salarisschalen referentie-c'!$U$196,"")</f>
        <v/>
      </c>
      <c r="CK50" s="82" t="str">
        <f>IF(H50=1,'#3b Salarisschalen referentie-c'!$U$196,"")</f>
        <v/>
      </c>
      <c r="CL50" s="82" t="str">
        <f>IF(I50=1,'#3b Salarisschalen referentie-c'!$U$196,"")</f>
        <v/>
      </c>
      <c r="CM50" s="82" t="str">
        <f>IF(J50=1,'#3b Salarisschalen referentie-c'!$U$196,"")</f>
        <v/>
      </c>
      <c r="CN50" s="83">
        <f>IF(K50=1,'#3b Salarisschalen referentie-c'!$U$196,"")</f>
        <v>43.611173779385176</v>
      </c>
      <c r="CO50" s="82" t="str">
        <f>IF(L50=1,'#3b Salarisschalen referentie-c'!$U$196,"")</f>
        <v/>
      </c>
      <c r="CP50" s="83">
        <f>IF(M50=1,'#3b Salarisschalen referentie-c'!$U$196,"")</f>
        <v>43.611173779385176</v>
      </c>
      <c r="CQ50" s="82" t="str">
        <f>IF(N50=1,'#3b Salarisschalen referentie-c'!$U$196,"")</f>
        <v/>
      </c>
      <c r="CR50" s="82" t="str">
        <f>IF(O50=1,'#3b Salarisschalen referentie-c'!$U$196,"")</f>
        <v/>
      </c>
      <c r="CS50" s="82" t="str">
        <f>IF(P50=1,'#3b Salarisschalen referentie-c'!$U$196,"")</f>
        <v/>
      </c>
      <c r="CT50" s="82" t="str">
        <f>IF(Q50=1,'#3b Salarisschalen referentie-c'!$U$196,"")</f>
        <v/>
      </c>
      <c r="CU50" s="82" t="str">
        <f>IF(R50=1,'#3b Salarisschalen referentie-c'!$U$196,"")</f>
        <v/>
      </c>
      <c r="CV50" s="83">
        <f>IF(S50=1,'#3b Salarisschalen referentie-c'!$U$196,"")</f>
        <v>43.611173779385176</v>
      </c>
      <c r="CW50" s="83">
        <f>IF(T50=1,'#3b Salarisschalen referentie-c'!$U$196,"")</f>
        <v>43.611173779385176</v>
      </c>
      <c r="CX50" s="82" t="str">
        <f>IF(U50=1,'#3b Salarisschalen referentie-c'!$U$196,"")</f>
        <v/>
      </c>
      <c r="CY50" s="82" t="str">
        <f>IF(V50=1,'#3b Salarisschalen referentie-c'!$U$196,"")</f>
        <v/>
      </c>
      <c r="CZ50" s="82" t="str">
        <f>IF(W50=1,'#3b Salarisschalen referentie-c'!$U$196,"")</f>
        <v/>
      </c>
      <c r="DA50" s="82" t="str">
        <f>IF(X50=1,'#3b Salarisschalen referentie-c'!$U$196,"")</f>
        <v/>
      </c>
      <c r="DB50" s="82" t="str">
        <f>IF(Y50=1,'#3b Salarisschalen referentie-c'!$U$196,"")</f>
        <v/>
      </c>
      <c r="DC50" s="82" t="str">
        <f>IF(Z50=1,'#3b Salarisschalen referentie-c'!$U$196,"")</f>
        <v/>
      </c>
      <c r="DD50" s="82" t="str">
        <f>IF(AA50=1,'#3b Salarisschalen referentie-c'!$U$196,"")</f>
        <v/>
      </c>
      <c r="DE50" s="82" t="str">
        <f>IF(AB50=1,'#3b Salarisschalen referentie-c'!$U$196,"")</f>
        <v/>
      </c>
      <c r="DF50" s="82" t="str">
        <f>IF(AC50=1,'#3b Salarisschalen referentie-c'!$U$196,"")</f>
        <v/>
      </c>
    </row>
    <row r="51" spans="1:110" ht="13.2" x14ac:dyDescent="0.25">
      <c r="A51" s="76"/>
      <c r="B51" s="76" t="s">
        <v>148</v>
      </c>
      <c r="C51" s="77"/>
      <c r="D51" s="77"/>
      <c r="E51" s="77"/>
      <c r="F51" s="77"/>
      <c r="G51" s="77"/>
      <c r="H51" s="77"/>
      <c r="I51" s="77"/>
      <c r="J51" s="77"/>
      <c r="K51" s="77">
        <v>1</v>
      </c>
      <c r="L51" s="77"/>
      <c r="M51" s="77">
        <v>1</v>
      </c>
      <c r="N51" s="77"/>
      <c r="O51" s="77"/>
      <c r="P51" s="77"/>
      <c r="Q51" s="77"/>
      <c r="R51" s="77"/>
      <c r="S51" s="77"/>
      <c r="T51" s="77"/>
      <c r="U51" s="77">
        <v>1</v>
      </c>
      <c r="V51" s="77"/>
      <c r="W51" s="77"/>
      <c r="X51" s="77"/>
      <c r="Y51" s="77"/>
      <c r="Z51" s="77"/>
      <c r="AA51" s="77"/>
      <c r="AB51" s="77"/>
      <c r="AC51" s="77"/>
      <c r="AD51" s="78"/>
      <c r="AE51" s="84" t="str">
        <f>IF(D51=1,'#3b Salarisschalen referentie-c'!$V$194,"")</f>
        <v/>
      </c>
      <c r="AF51" s="84" t="str">
        <f>IF(E51=1,'#3b Salarisschalen referentie-c'!$V$194,"")</f>
        <v/>
      </c>
      <c r="AG51" s="84" t="str">
        <f>IF(F51=1,'#3b Salarisschalen referentie-c'!$V$194,"")</f>
        <v/>
      </c>
      <c r="AH51" s="84" t="str">
        <f>IF(G51=1,'#3b Salarisschalen referentie-c'!$V$194,"")</f>
        <v/>
      </c>
      <c r="AI51" s="84" t="str">
        <f>IF(H51=1,'#3b Salarisschalen referentie-c'!$V$194,"")</f>
        <v/>
      </c>
      <c r="AJ51" s="84" t="str">
        <f>IF(I51=1,'#3b Salarisschalen referentie-c'!$V$194,"")</f>
        <v/>
      </c>
      <c r="AK51" s="84" t="str">
        <f>IF(J51=1,'#3b Salarisschalen referentie-c'!$V$194,"")</f>
        <v/>
      </c>
      <c r="AL51" s="85">
        <f>IF(K51=1,'#3b Salarisschalen referentie-c'!$V$194,"")</f>
        <v>37.357774321880655</v>
      </c>
      <c r="AM51" s="84" t="str">
        <f>IF(L51=1,'#3b Salarisschalen referentie-c'!$V$194,"")</f>
        <v/>
      </c>
      <c r="AN51" s="85">
        <f>IF(M51=1,'#3b Salarisschalen referentie-c'!$V$194,"")</f>
        <v>37.357774321880655</v>
      </c>
      <c r="AO51" s="84" t="str">
        <f>IF(N51=1,'#3b Salarisschalen referentie-c'!$V$194,"")</f>
        <v/>
      </c>
      <c r="AP51" s="84" t="str">
        <f>IF(O51=1,'#3b Salarisschalen referentie-c'!$V$194,"")</f>
        <v/>
      </c>
      <c r="AQ51" s="84" t="str">
        <f>IF(P51=1,'#3b Salarisschalen referentie-c'!$V$194,"")</f>
        <v/>
      </c>
      <c r="AR51" s="84" t="str">
        <f>IF(Q51=1,'#3b Salarisschalen referentie-c'!$V$194,"")</f>
        <v/>
      </c>
      <c r="AS51" s="84" t="str">
        <f>IF(R51=1,'#3b Salarisschalen referentie-c'!$V$194,"")</f>
        <v/>
      </c>
      <c r="AT51" s="84" t="str">
        <f>IF(S51=1,'#3b Salarisschalen referentie-c'!$V$194,"")</f>
        <v/>
      </c>
      <c r="AU51" s="84" t="str">
        <f>IF(T51=1,'#3b Salarisschalen referentie-c'!$V$194,"")</f>
        <v/>
      </c>
      <c r="AV51" s="85">
        <f>IF(U51=1,'#3b Salarisschalen referentie-c'!$V$194,"")</f>
        <v>37.357774321880655</v>
      </c>
      <c r="AW51" s="84" t="str">
        <f>IF(V51=1,'#3b Salarisschalen referentie-c'!$V$194,"")</f>
        <v/>
      </c>
      <c r="AX51" s="84" t="str">
        <f>IF(W51=1,'#3b Salarisschalen referentie-c'!$V$194,"")</f>
        <v/>
      </c>
      <c r="AY51" s="84" t="str">
        <f>IF(X51=1,'#3b Salarisschalen referentie-c'!$V$194,"")</f>
        <v/>
      </c>
      <c r="AZ51" s="84" t="str">
        <f>IF(Y51=1,'#3b Salarisschalen referentie-c'!$V$194,"")</f>
        <v/>
      </c>
      <c r="BA51" s="84" t="str">
        <f>IF(Z51=1,'#3b Salarisschalen referentie-c'!$V$194,"")</f>
        <v/>
      </c>
      <c r="BB51" s="84" t="str">
        <f>IF(AA51=1,'#3b Salarisschalen referentie-c'!$V$194,"")</f>
        <v/>
      </c>
      <c r="BC51" s="84" t="str">
        <f>IF(AB51=1,'#3b Salarisschalen referentie-c'!$V$194,"")</f>
        <v/>
      </c>
      <c r="BD51" s="84" t="str">
        <f>IF(AC51=1,'#3b Salarisschalen referentie-c'!$V$194,"")</f>
        <v/>
      </c>
      <c r="BE51" s="78"/>
      <c r="BF51" s="84" t="str">
        <f>IF(D51=1,'#3b Salarisschalen referentie-c'!$V$195,"")</f>
        <v/>
      </c>
      <c r="BG51" s="84" t="str">
        <f>IF(E51=1,'#3b Salarisschalen referentie-c'!$V$195,"")</f>
        <v/>
      </c>
      <c r="BH51" s="84" t="str">
        <f>IF(F51=1,'#3b Salarisschalen referentie-c'!$V$195,"")</f>
        <v/>
      </c>
      <c r="BI51" s="84" t="str">
        <f>IF(G51=1,'#3b Salarisschalen referentie-c'!$V$195,"")</f>
        <v/>
      </c>
      <c r="BJ51" s="84" t="str">
        <f>IF(H51=1,'#3b Salarisschalen referentie-c'!$V$195,"")</f>
        <v/>
      </c>
      <c r="BK51" s="84" t="str">
        <f>IF(I51=1,'#3b Salarisschalen referentie-c'!$V$195,"")</f>
        <v/>
      </c>
      <c r="BL51" s="84" t="str">
        <f>IF(J51=1,'#3b Salarisschalen referentie-c'!$V$195,"")</f>
        <v/>
      </c>
      <c r="BM51" s="85">
        <f>IF(K51=1,'#3b Salarisschalen referentie-c'!$V$195,"")</f>
        <v>41.914984086799279</v>
      </c>
      <c r="BN51" s="84" t="str">
        <f>IF(L51=1,'#3b Salarisschalen referentie-c'!$V$195,"")</f>
        <v/>
      </c>
      <c r="BO51" s="85">
        <f>IF(M51=1,'#3b Salarisschalen referentie-c'!$V$195,"")</f>
        <v>41.914984086799279</v>
      </c>
      <c r="BP51" s="84" t="str">
        <f>IF(N51=1,'#3b Salarisschalen referentie-c'!$V$195,"")</f>
        <v/>
      </c>
      <c r="BQ51" s="84" t="str">
        <f>IF(O51=1,'#3b Salarisschalen referentie-c'!$V$195,"")</f>
        <v/>
      </c>
      <c r="BR51" s="84" t="str">
        <f>IF(P51=1,'#3b Salarisschalen referentie-c'!$V$195,"")</f>
        <v/>
      </c>
      <c r="BS51" s="84" t="str">
        <f>IF(Q51=1,'#3b Salarisschalen referentie-c'!$V$195,"")</f>
        <v/>
      </c>
      <c r="BT51" s="84" t="str">
        <f>IF(R51=1,'#3b Salarisschalen referentie-c'!$V$195,"")</f>
        <v/>
      </c>
      <c r="BU51" s="84" t="str">
        <f>IF(S51=1,'#3b Salarisschalen referentie-c'!$V$195,"")</f>
        <v/>
      </c>
      <c r="BV51" s="84" t="str">
        <f>IF(T51=1,'#3b Salarisschalen referentie-c'!$V$195,"")</f>
        <v/>
      </c>
      <c r="BW51" s="85">
        <f>IF(U51=1,'#3b Salarisschalen referentie-c'!$V$195,"")</f>
        <v>41.914984086799279</v>
      </c>
      <c r="BX51" s="84" t="str">
        <f>IF(V51=1,'#3b Salarisschalen referentie-c'!$V$195,"")</f>
        <v/>
      </c>
      <c r="BY51" s="84" t="str">
        <f>IF(W51=1,'#3b Salarisschalen referentie-c'!$V$195,"")</f>
        <v/>
      </c>
      <c r="BZ51" s="84" t="str">
        <f>IF(X51=1,'#3b Salarisschalen referentie-c'!$V$195,"")</f>
        <v/>
      </c>
      <c r="CA51" s="84" t="str">
        <f>IF(Y51=1,'#3b Salarisschalen referentie-c'!$V$195,"")</f>
        <v/>
      </c>
      <c r="CB51" s="84" t="str">
        <f>IF(Z51=1,'#3b Salarisschalen referentie-c'!$V$195,"")</f>
        <v/>
      </c>
      <c r="CC51" s="84" t="str">
        <f>IF(AA51=1,'#3b Salarisschalen referentie-c'!$V$195,"")</f>
        <v/>
      </c>
      <c r="CD51" s="84" t="str">
        <f>IF(AB51=1,'#3b Salarisschalen referentie-c'!$V$195,"")</f>
        <v/>
      </c>
      <c r="CE51" s="84" t="str">
        <f>IF(AC51=1,'#3b Salarisschalen referentie-c'!$V$195,"")</f>
        <v/>
      </c>
      <c r="CF51" s="78"/>
      <c r="CG51" s="84" t="str">
        <f>IF(D51=1,'#3b Salarisschalen referentie-c'!$V$196,"")</f>
        <v/>
      </c>
      <c r="CH51" s="84" t="str">
        <f>IF(E51=1,'#3b Salarisschalen referentie-c'!$V$196,"")</f>
        <v/>
      </c>
      <c r="CI51" s="84" t="str">
        <f>IF(F51=1,'#3b Salarisschalen referentie-c'!$V$196,"")</f>
        <v/>
      </c>
      <c r="CJ51" s="84" t="str">
        <f>IF(G51=1,'#3b Salarisschalen referentie-c'!$V$196,"")</f>
        <v/>
      </c>
      <c r="CK51" s="84" t="str">
        <f>IF(H51=1,'#3b Salarisschalen referentie-c'!$V$196,"")</f>
        <v/>
      </c>
      <c r="CL51" s="84" t="str">
        <f>IF(I51=1,'#3b Salarisschalen referentie-c'!$V$196,"")</f>
        <v/>
      </c>
      <c r="CM51" s="84" t="str">
        <f>IF(J51=1,'#3b Salarisschalen referentie-c'!$V$196,"")</f>
        <v/>
      </c>
      <c r="CN51" s="85">
        <f>IF(K51=1,'#3b Salarisschalen referentie-c'!$V$196,"")</f>
        <v>47.047045207956607</v>
      </c>
      <c r="CO51" s="84" t="str">
        <f>IF(L51=1,'#3b Salarisschalen referentie-c'!$V$196,"")</f>
        <v/>
      </c>
      <c r="CP51" s="85">
        <f>IF(M51=1,'#3b Salarisschalen referentie-c'!$V$196,"")</f>
        <v>47.047045207956607</v>
      </c>
      <c r="CQ51" s="84" t="str">
        <f>IF(N51=1,'#3b Salarisschalen referentie-c'!$V$196,"")</f>
        <v/>
      </c>
      <c r="CR51" s="84" t="str">
        <f>IF(O51=1,'#3b Salarisschalen referentie-c'!$V$196,"")</f>
        <v/>
      </c>
      <c r="CS51" s="84" t="str">
        <f>IF(P51=1,'#3b Salarisschalen referentie-c'!$V$196,"")</f>
        <v/>
      </c>
      <c r="CT51" s="84" t="str">
        <f>IF(Q51=1,'#3b Salarisschalen referentie-c'!$V$196,"")</f>
        <v/>
      </c>
      <c r="CU51" s="84" t="str">
        <f>IF(R51=1,'#3b Salarisschalen referentie-c'!$V$196,"")</f>
        <v/>
      </c>
      <c r="CV51" s="84" t="str">
        <f>IF(S51=1,'#3b Salarisschalen referentie-c'!$V$196,"")</f>
        <v/>
      </c>
      <c r="CW51" s="84" t="str">
        <f>IF(T51=1,'#3b Salarisschalen referentie-c'!$V$196,"")</f>
        <v/>
      </c>
      <c r="CX51" s="85">
        <f>IF(U51=1,'#3b Salarisschalen referentie-c'!$V$196,"")</f>
        <v>47.047045207956607</v>
      </c>
      <c r="CY51" s="84" t="str">
        <f>IF(V51=1,'#3b Salarisschalen referentie-c'!$V$196,"")</f>
        <v/>
      </c>
      <c r="CZ51" s="84" t="str">
        <f>IF(W51=1,'#3b Salarisschalen referentie-c'!$V$196,"")</f>
        <v/>
      </c>
      <c r="DA51" s="84" t="str">
        <f>IF(X51=1,'#3b Salarisschalen referentie-c'!$V$196,"")</f>
        <v/>
      </c>
      <c r="DB51" s="84" t="str">
        <f>IF(Y51=1,'#3b Salarisschalen referentie-c'!$V$196,"")</f>
        <v/>
      </c>
      <c r="DC51" s="84" t="str">
        <f>IF(Z51=1,'#3b Salarisschalen referentie-c'!$V$196,"")</f>
        <v/>
      </c>
      <c r="DD51" s="84" t="str">
        <f>IF(AA51=1,'#3b Salarisschalen referentie-c'!$V$196,"")</f>
        <v/>
      </c>
      <c r="DE51" s="84" t="str">
        <f>IF(AB51=1,'#3b Salarisschalen referentie-c'!$V$196,"")</f>
        <v/>
      </c>
      <c r="DF51" s="84" t="str">
        <f>IF(AC51=1,'#3b Salarisschalen referentie-c'!$V$196,"")</f>
        <v/>
      </c>
    </row>
    <row r="52" spans="1:110" ht="39.6" x14ac:dyDescent="0.25">
      <c r="A52" s="41" t="s">
        <v>87</v>
      </c>
      <c r="B52" s="41" t="s">
        <v>149</v>
      </c>
      <c r="C52" s="91">
        <v>13</v>
      </c>
      <c r="S52" s="17"/>
      <c r="U52" s="17">
        <v>1</v>
      </c>
      <c r="AD52" s="70"/>
      <c r="AE52" s="82" t="str">
        <f>IF(D52=1,'#3b Salarisschalen referentie-c'!$AE$200,"")</f>
        <v/>
      </c>
      <c r="AF52" s="82" t="str">
        <f>IF(E52=1,'#3b Salarisschalen referentie-c'!$AE$200,"")</f>
        <v/>
      </c>
      <c r="AG52" s="82" t="str">
        <f>IF(F52=1,'#3b Salarisschalen referentie-c'!$AE$200,"")</f>
        <v/>
      </c>
      <c r="AH52" s="82" t="str">
        <f>IF(G52=1,'#3b Salarisschalen referentie-c'!$AE$200,"")</f>
        <v/>
      </c>
      <c r="AI52" s="82" t="str">
        <f>IF(H52=1,'#3b Salarisschalen referentie-c'!$AE$200,"")</f>
        <v/>
      </c>
      <c r="AJ52" s="82" t="str">
        <f>IF(I52=1,'#3b Salarisschalen referentie-c'!$AE$200,"")</f>
        <v/>
      </c>
      <c r="AK52" s="82" t="str">
        <f>IF(J52=1,'#3b Salarisschalen referentie-c'!$AE$200,"")</f>
        <v/>
      </c>
      <c r="AL52" s="82" t="str">
        <f>IF(K52=1,'#3b Salarisschalen referentie-c'!$AE$200,"")</f>
        <v/>
      </c>
      <c r="AM52" s="82" t="str">
        <f>IF(L52=1,'#3b Salarisschalen referentie-c'!$AE$200,"")</f>
        <v/>
      </c>
      <c r="AN52" s="82" t="str">
        <f>IF(M52=1,'#3b Salarisschalen referentie-c'!$AE$200,"")</f>
        <v/>
      </c>
      <c r="AO52" s="82" t="str">
        <f>IF(N52=1,'#3b Salarisschalen referentie-c'!$AE$200,"")</f>
        <v/>
      </c>
      <c r="AP52" s="82" t="str">
        <f>IF(O52=1,'#3b Salarisschalen referentie-c'!$AE$200,"")</f>
        <v/>
      </c>
      <c r="AQ52" s="82" t="str">
        <f>IF(P52=1,'#3b Salarisschalen referentie-c'!$AE$200,"")</f>
        <v/>
      </c>
      <c r="AR52" s="82" t="str">
        <f>IF(Q52=1,'#3b Salarisschalen referentie-c'!$AE$200,"")</f>
        <v/>
      </c>
      <c r="AS52" s="82" t="str">
        <f>IF(R52=1,'#3b Salarisschalen referentie-c'!$AE$200,"")</f>
        <v/>
      </c>
      <c r="AT52" s="82" t="str">
        <f>IF(S52=1,'#3b Salarisschalen referentie-c'!$AE$200,"")</f>
        <v/>
      </c>
      <c r="AU52" s="82" t="str">
        <f>IF(T52=1,'#3b Salarisschalen referentie-c'!$AE$200,"")</f>
        <v/>
      </c>
      <c r="AV52" s="83">
        <f>IF(U52=1,'#3b Salarisschalen referentie-c'!$AE$200,"")</f>
        <v>43.820976491862567</v>
      </c>
      <c r="AW52" s="82" t="str">
        <f>IF(V52=1,'#3b Salarisschalen referentie-c'!$AE$200,"")</f>
        <v/>
      </c>
      <c r="AX52" s="82" t="str">
        <f>IF(W52=1,'#3b Salarisschalen referentie-c'!$AE$200,"")</f>
        <v/>
      </c>
      <c r="AY52" s="82" t="str">
        <f>IF(X52=1,'#3b Salarisschalen referentie-c'!$AE$200,"")</f>
        <v/>
      </c>
      <c r="AZ52" s="82" t="str">
        <f>IF(Y52=1,'#3b Salarisschalen referentie-c'!$AE$200,"")</f>
        <v/>
      </c>
      <c r="BA52" s="82" t="str">
        <f>IF(Z52=1,'#3b Salarisschalen referentie-c'!$AE$200,"")</f>
        <v/>
      </c>
      <c r="BB52" s="82" t="str">
        <f>IF(AA52=1,'#3b Salarisschalen referentie-c'!$AE$200,"")</f>
        <v/>
      </c>
      <c r="BC52" s="82" t="str">
        <f>IF(AB52=1,'#3b Salarisschalen referentie-c'!$AE$200,"")</f>
        <v/>
      </c>
      <c r="BD52" s="82" t="str">
        <f>IF(AC52=1,'#3b Salarisschalen referentie-c'!$AE$200,"")</f>
        <v/>
      </c>
      <c r="BE52" s="70"/>
      <c r="BF52" s="82" t="str">
        <f>IF(D52=1,'#3b Salarisschalen referentie-c'!$AE$201,"")</f>
        <v/>
      </c>
      <c r="BG52" s="82" t="str">
        <f>IF(E52=1,'#3b Salarisschalen referentie-c'!$AE$201,"")</f>
        <v/>
      </c>
      <c r="BH52" s="82" t="str">
        <f>IF(F52=1,'#3b Salarisschalen referentie-c'!$AE$201,"")</f>
        <v/>
      </c>
      <c r="BI52" s="82" t="str">
        <f>IF(G52=1,'#3b Salarisschalen referentie-c'!$AE$201,"")</f>
        <v/>
      </c>
      <c r="BJ52" s="82" t="str">
        <f>IF(H52=1,'#3b Salarisschalen referentie-c'!$AE$201,"")</f>
        <v/>
      </c>
      <c r="BK52" s="82" t="str">
        <f>IF(I52=1,'#3b Salarisschalen referentie-c'!$AE$201,"")</f>
        <v/>
      </c>
      <c r="BL52" s="82" t="str">
        <f>IF(J52=1,'#3b Salarisschalen referentie-c'!$AE$201,"")</f>
        <v/>
      </c>
      <c r="BM52" s="82" t="str">
        <f>IF(K52=1,'#3b Salarisschalen referentie-c'!$AE$201,"")</f>
        <v/>
      </c>
      <c r="BN52" s="82" t="str">
        <f>IF(L52=1,'#3b Salarisschalen referentie-c'!$AE$201,"")</f>
        <v/>
      </c>
      <c r="BO52" s="82" t="str">
        <f>IF(M52=1,'#3b Salarisschalen referentie-c'!$AE$201,"")</f>
        <v/>
      </c>
      <c r="BP52" s="82" t="str">
        <f>IF(N52=1,'#3b Salarisschalen referentie-c'!$AE$201,"")</f>
        <v/>
      </c>
      <c r="BQ52" s="82" t="str">
        <f>IF(O52=1,'#3b Salarisschalen referentie-c'!$AE$201,"")</f>
        <v/>
      </c>
      <c r="BR52" s="82" t="str">
        <f>IF(P52=1,'#3b Salarisschalen referentie-c'!$AE$201,"")</f>
        <v/>
      </c>
      <c r="BS52" s="82" t="str">
        <f>IF(Q52=1,'#3b Salarisschalen referentie-c'!$AE$201,"")</f>
        <v/>
      </c>
      <c r="BT52" s="82" t="str">
        <f>IF(R52=1,'#3b Salarisschalen referentie-c'!$AE$201,"")</f>
        <v/>
      </c>
      <c r="BU52" s="82" t="str">
        <f>IF(S52=1,'#3b Salarisschalen referentie-c'!$AE$201,"")</f>
        <v/>
      </c>
      <c r="BV52" s="82" t="str">
        <f>IF(T52=1,'#3b Salarisschalen referentie-c'!$AE$201,"")</f>
        <v/>
      </c>
      <c r="BW52" s="83">
        <f>IF(U52=1,'#3b Salarisschalen referentie-c'!$AE$201,"")</f>
        <v>46.086799276672693</v>
      </c>
      <c r="BX52" s="82" t="str">
        <f>IF(V52=1,'#3b Salarisschalen referentie-c'!$AE$201,"")</f>
        <v/>
      </c>
      <c r="BY52" s="82" t="str">
        <f>IF(W52=1,'#3b Salarisschalen referentie-c'!$AE$201,"")</f>
        <v/>
      </c>
      <c r="BZ52" s="82" t="str">
        <f>IF(X52=1,'#3b Salarisschalen referentie-c'!$AE$201,"")</f>
        <v/>
      </c>
      <c r="CA52" s="82" t="str">
        <f>IF(Y52=1,'#3b Salarisschalen referentie-c'!$AE$201,"")</f>
        <v/>
      </c>
      <c r="CB52" s="82" t="str">
        <f>IF(Z52=1,'#3b Salarisschalen referentie-c'!$AE$201,"")</f>
        <v/>
      </c>
      <c r="CC52" s="82" t="str">
        <f>IF(AA52=1,'#3b Salarisschalen referentie-c'!$AE$201,"")</f>
        <v/>
      </c>
      <c r="CD52" s="82" t="str">
        <f>IF(AB52=1,'#3b Salarisschalen referentie-c'!$AE$201,"")</f>
        <v/>
      </c>
      <c r="CE52" s="82" t="str">
        <f>IF(AC52=1,'#3b Salarisschalen referentie-c'!$AE$201,"")</f>
        <v/>
      </c>
      <c r="CF52" s="70"/>
      <c r="CG52" s="82" t="str">
        <f>IF(D52=1,'#3b Salarisschalen referentie-c'!$AE$202,"")</f>
        <v/>
      </c>
      <c r="CH52" s="82" t="str">
        <f>IF(E52=1,'#3b Salarisschalen referentie-c'!$AE$202,"")</f>
        <v/>
      </c>
      <c r="CI52" s="82" t="str">
        <f>IF(F52=1,'#3b Salarisschalen referentie-c'!$AE$202,"")</f>
        <v/>
      </c>
      <c r="CJ52" s="82" t="str">
        <f>IF(G52=1,'#3b Salarisschalen referentie-c'!$AE$202,"")</f>
        <v/>
      </c>
      <c r="CK52" s="82" t="str">
        <f>IF(H52=1,'#3b Salarisschalen referentie-c'!$AE$202,"")</f>
        <v/>
      </c>
      <c r="CL52" s="82" t="str">
        <f>IF(I52=1,'#3b Salarisschalen referentie-c'!$AE$202,"")</f>
        <v/>
      </c>
      <c r="CM52" s="82" t="str">
        <f>IF(J52=1,'#3b Salarisschalen referentie-c'!$AE$202,"")</f>
        <v/>
      </c>
      <c r="CN52" s="82" t="str">
        <f>IF(K52=1,'#3b Salarisschalen referentie-c'!$AE$202,"")</f>
        <v/>
      </c>
      <c r="CO52" s="82" t="str">
        <f>IF(L52=1,'#3b Salarisschalen referentie-c'!$AE$202,"")</f>
        <v/>
      </c>
      <c r="CP52" s="82" t="str">
        <f>IF(M52=1,'#3b Salarisschalen referentie-c'!$AE$202,"")</f>
        <v/>
      </c>
      <c r="CQ52" s="82" t="str">
        <f>IF(N52=1,'#3b Salarisschalen referentie-c'!$AE$202,"")</f>
        <v/>
      </c>
      <c r="CR52" s="82" t="str">
        <f>IF(O52=1,'#3b Salarisschalen referentie-c'!$AE$202,"")</f>
        <v/>
      </c>
      <c r="CS52" s="82" t="str">
        <f>IF(P52=1,'#3b Salarisschalen referentie-c'!$AE$202,"")</f>
        <v/>
      </c>
      <c r="CT52" s="82" t="str">
        <f>IF(Q52=1,'#3b Salarisschalen referentie-c'!$AE$202,"")</f>
        <v/>
      </c>
      <c r="CU52" s="82" t="str">
        <f>IF(R52=1,'#3b Salarisschalen referentie-c'!$AE$202,"")</f>
        <v/>
      </c>
      <c r="CV52" s="82" t="str">
        <f>IF(S52=1,'#3b Salarisschalen referentie-c'!$AE$202,"")</f>
        <v/>
      </c>
      <c r="CW52" s="82" t="str">
        <f>IF(T52=1,'#3b Salarisschalen referentie-c'!$AE$202,"")</f>
        <v/>
      </c>
      <c r="CX52" s="83">
        <f>IF(U52=1,'#3b Salarisschalen referentie-c'!$AE$202,"")</f>
        <v>48.352622061482819</v>
      </c>
      <c r="CY52" s="82" t="str">
        <f>IF(V52=1,'#3b Salarisschalen referentie-c'!$AE$202,"")</f>
        <v/>
      </c>
      <c r="CZ52" s="82" t="str">
        <f>IF(W52=1,'#3b Salarisschalen referentie-c'!$AE$202,"")</f>
        <v/>
      </c>
      <c r="DA52" s="82" t="str">
        <f>IF(X52=1,'#3b Salarisschalen referentie-c'!$AE$202,"")</f>
        <v/>
      </c>
      <c r="DB52" s="82" t="str">
        <f>IF(Y52=1,'#3b Salarisschalen referentie-c'!$AE$202,"")</f>
        <v/>
      </c>
      <c r="DC52" s="82" t="str">
        <f>IF(Z52=1,'#3b Salarisschalen referentie-c'!$AE$202,"")</f>
        <v/>
      </c>
      <c r="DD52" s="82" t="str">
        <f>IF(AA52=1,'#3b Salarisschalen referentie-c'!$AE$202,"")</f>
        <v/>
      </c>
      <c r="DE52" s="82" t="str">
        <f>IF(AB52=1,'#3b Salarisschalen referentie-c'!$AE$202,"")</f>
        <v/>
      </c>
      <c r="DF52" s="82" t="str">
        <f>IF(AC52=1,'#3b Salarisschalen referentie-c'!$AE$202,"")</f>
        <v/>
      </c>
    </row>
    <row r="53" spans="1:110" ht="13.2" x14ac:dyDescent="0.25">
      <c r="A53" s="41"/>
      <c r="B53" s="41" t="s">
        <v>150</v>
      </c>
      <c r="C53" s="91">
        <v>12</v>
      </c>
      <c r="K53" s="17">
        <v>1</v>
      </c>
      <c r="S53" s="17"/>
      <c r="T53" s="17">
        <v>1</v>
      </c>
      <c r="AD53" s="70"/>
      <c r="AE53" s="82" t="str">
        <f>IF(D53=1,'#3b Salarisschalen referentie-c'!$AD$200,"")</f>
        <v/>
      </c>
      <c r="AF53" s="82" t="str">
        <f>IF(E53=1,'#3b Salarisschalen referentie-c'!$AD$200,"")</f>
        <v/>
      </c>
      <c r="AG53" s="82" t="str">
        <f>IF(F53=1,'#3b Salarisschalen referentie-c'!$AD$200,"")</f>
        <v/>
      </c>
      <c r="AH53" s="82" t="str">
        <f>IF(G53=1,'#3b Salarisschalen referentie-c'!$AD$200,"")</f>
        <v/>
      </c>
      <c r="AI53" s="82" t="str">
        <f>IF(H53=1,'#3b Salarisschalen referentie-c'!$AD$200,"")</f>
        <v/>
      </c>
      <c r="AJ53" s="82" t="str">
        <f>IF(I53=1,'#3b Salarisschalen referentie-c'!$AD$200,"")</f>
        <v/>
      </c>
      <c r="AK53" s="82" t="str">
        <f>IF(J53=1,'#3b Salarisschalen referentie-c'!$AD$200,"")</f>
        <v/>
      </c>
      <c r="AL53" s="83">
        <f>IF(K53=1,'#3b Salarisschalen referentie-c'!$AD$200,"")</f>
        <v>39.900542495479201</v>
      </c>
      <c r="AM53" s="82" t="str">
        <f>IF(L53=1,'#3b Salarisschalen referentie-c'!$AD$200,"")</f>
        <v/>
      </c>
      <c r="AN53" s="82" t="str">
        <f>IF(M53=1,'#3b Salarisschalen referentie-c'!$AD$200,"")</f>
        <v/>
      </c>
      <c r="AO53" s="82" t="str">
        <f>IF(N53=1,'#3b Salarisschalen referentie-c'!$AD$200,"")</f>
        <v/>
      </c>
      <c r="AP53" s="82" t="str">
        <f>IF(O53=1,'#3b Salarisschalen referentie-c'!$AD$200,"")</f>
        <v/>
      </c>
      <c r="AQ53" s="82" t="str">
        <f>IF(P53=1,'#3b Salarisschalen referentie-c'!$AD$200,"")</f>
        <v/>
      </c>
      <c r="AR53" s="82" t="str">
        <f>IF(Q53=1,'#3b Salarisschalen referentie-c'!$AD$200,"")</f>
        <v/>
      </c>
      <c r="AS53" s="82" t="str">
        <f>IF(R53=1,'#3b Salarisschalen referentie-c'!$AD$200,"")</f>
        <v/>
      </c>
      <c r="AT53" s="82" t="str">
        <f>IF(S53=1,'#3b Salarisschalen referentie-c'!$AD$200,"")</f>
        <v/>
      </c>
      <c r="AU53" s="83">
        <f>IF(T53=1,'#3b Salarisschalen referentie-c'!$AD$200,"")</f>
        <v>39.900542495479201</v>
      </c>
      <c r="AV53" s="82" t="str">
        <f>IF(U53=1,'#3b Salarisschalen referentie-c'!$AD$200,"")</f>
        <v/>
      </c>
      <c r="AW53" s="82" t="str">
        <f>IF(V53=1,'#3b Salarisschalen referentie-c'!$AD$200,"")</f>
        <v/>
      </c>
      <c r="AX53" s="82" t="str">
        <f>IF(W53=1,'#3b Salarisschalen referentie-c'!$AD$200,"")</f>
        <v/>
      </c>
      <c r="AY53" s="82" t="str">
        <f>IF(X53=1,'#3b Salarisschalen referentie-c'!$AD$200,"")</f>
        <v/>
      </c>
      <c r="AZ53" s="82" t="str">
        <f>IF(Y53=1,'#3b Salarisschalen referentie-c'!$AD$200,"")</f>
        <v/>
      </c>
      <c r="BA53" s="82" t="str">
        <f>IF(Z53=1,'#3b Salarisschalen referentie-c'!$AD$200,"")</f>
        <v/>
      </c>
      <c r="BB53" s="82" t="str">
        <f>IF(AA53=1,'#3b Salarisschalen referentie-c'!$AD$200,"")</f>
        <v/>
      </c>
      <c r="BC53" s="82" t="str">
        <f>IF(AB53=1,'#3b Salarisschalen referentie-c'!$AD$200,"")</f>
        <v/>
      </c>
      <c r="BD53" s="82" t="str">
        <f>IF(AC53=1,'#3b Salarisschalen referentie-c'!$AD$200,"")</f>
        <v/>
      </c>
      <c r="BE53" s="70"/>
      <c r="BF53" s="82" t="str">
        <f>IF(D53=1,'#3b Salarisschalen referentie-c'!$AD$201,"")</f>
        <v/>
      </c>
      <c r="BG53" s="82" t="str">
        <f>IF(E53=1,'#3b Salarisschalen referentie-c'!$AD$201,"")</f>
        <v/>
      </c>
      <c r="BH53" s="82" t="str">
        <f>IF(F53=1,'#3b Salarisschalen referentie-c'!$AD$201,"")</f>
        <v/>
      </c>
      <c r="BI53" s="82" t="str">
        <f>IF(G53=1,'#3b Salarisschalen referentie-c'!$AD$201,"")</f>
        <v/>
      </c>
      <c r="BJ53" s="82" t="str">
        <f>IF(H53=1,'#3b Salarisschalen referentie-c'!$AD$201,"")</f>
        <v/>
      </c>
      <c r="BK53" s="82" t="str">
        <f>IF(I53=1,'#3b Salarisschalen referentie-c'!$AD$201,"")</f>
        <v/>
      </c>
      <c r="BL53" s="82" t="str">
        <f>IF(J53=1,'#3b Salarisschalen referentie-c'!$AD$201,"")</f>
        <v/>
      </c>
      <c r="BM53" s="83">
        <f>IF(K53=1,'#3b Salarisschalen referentie-c'!$AD$201,"")</f>
        <v>42.752260397830014</v>
      </c>
      <c r="BN53" s="82" t="str">
        <f>IF(L53=1,'#3b Salarisschalen referentie-c'!$AD$201,"")</f>
        <v/>
      </c>
      <c r="BO53" s="82" t="str">
        <f>IF(M53=1,'#3b Salarisschalen referentie-c'!$AD$201,"")</f>
        <v/>
      </c>
      <c r="BP53" s="82" t="str">
        <f>IF(N53=1,'#3b Salarisschalen referentie-c'!$AD$201,"")</f>
        <v/>
      </c>
      <c r="BQ53" s="82" t="str">
        <f>IF(O53=1,'#3b Salarisschalen referentie-c'!$AD$201,"")</f>
        <v/>
      </c>
      <c r="BR53" s="82" t="str">
        <f>IF(P53=1,'#3b Salarisschalen referentie-c'!$AD$201,"")</f>
        <v/>
      </c>
      <c r="BS53" s="82" t="str">
        <f>IF(Q53=1,'#3b Salarisschalen referentie-c'!$AD$201,"")</f>
        <v/>
      </c>
      <c r="BT53" s="82" t="str">
        <f>IF(R53=1,'#3b Salarisschalen referentie-c'!$AD$201,"")</f>
        <v/>
      </c>
      <c r="BU53" s="82" t="str">
        <f>IF(S53=1,'#3b Salarisschalen referentie-c'!$AD$201,"")</f>
        <v/>
      </c>
      <c r="BV53" s="83">
        <f>IF(T53=1,'#3b Salarisschalen referentie-c'!$AD$201,"")</f>
        <v>42.752260397830014</v>
      </c>
      <c r="BW53" s="82" t="str">
        <f>IF(U53=1,'#3b Salarisschalen referentie-c'!$AD$201,"")</f>
        <v/>
      </c>
      <c r="BX53" s="82" t="str">
        <f>IF(V53=1,'#3b Salarisschalen referentie-c'!$AD$201,"")</f>
        <v/>
      </c>
      <c r="BY53" s="82" t="str">
        <f>IF(W53=1,'#3b Salarisschalen referentie-c'!$AD$201,"")</f>
        <v/>
      </c>
      <c r="BZ53" s="82" t="str">
        <f>IF(X53=1,'#3b Salarisschalen referentie-c'!$AD$201,"")</f>
        <v/>
      </c>
      <c r="CA53" s="82" t="str">
        <f>IF(Y53=1,'#3b Salarisschalen referentie-c'!$AD$201,"")</f>
        <v/>
      </c>
      <c r="CB53" s="82" t="str">
        <f>IF(Z53=1,'#3b Salarisschalen referentie-c'!$AD$201,"")</f>
        <v/>
      </c>
      <c r="CC53" s="82" t="str">
        <f>IF(AA53=1,'#3b Salarisschalen referentie-c'!$AD$201,"")</f>
        <v/>
      </c>
      <c r="CD53" s="82" t="str">
        <f>IF(AB53=1,'#3b Salarisschalen referentie-c'!$AD$201,"")</f>
        <v/>
      </c>
      <c r="CE53" s="82" t="str">
        <f>IF(AC53=1,'#3b Salarisschalen referentie-c'!$AD$201,"")</f>
        <v/>
      </c>
      <c r="CF53" s="70"/>
      <c r="CG53" s="82" t="str">
        <f>IF(D53=1,'#3b Salarisschalen referentie-c'!$AD$202,"")</f>
        <v/>
      </c>
      <c r="CH53" s="82" t="str">
        <f>IF(E53=1,'#3b Salarisschalen referentie-c'!$AD$202,"")</f>
        <v/>
      </c>
      <c r="CI53" s="82" t="str">
        <f>IF(F53=1,'#3b Salarisschalen referentie-c'!$AD$202,"")</f>
        <v/>
      </c>
      <c r="CJ53" s="82" t="str">
        <f>IF(G53=1,'#3b Salarisschalen referentie-c'!$AD$202,"")</f>
        <v/>
      </c>
      <c r="CK53" s="82" t="str">
        <f>IF(H53=1,'#3b Salarisschalen referentie-c'!$AD$202,"")</f>
        <v/>
      </c>
      <c r="CL53" s="82" t="str">
        <f>IF(I53=1,'#3b Salarisschalen referentie-c'!$AD$202,"")</f>
        <v/>
      </c>
      <c r="CM53" s="82" t="str">
        <f>IF(J53=1,'#3b Salarisschalen referentie-c'!$AD$202,"")</f>
        <v/>
      </c>
      <c r="CN53" s="83">
        <f>IF(K53=1,'#3b Salarisschalen referentie-c'!$AD$202,"")</f>
        <v>45.603978300180835</v>
      </c>
      <c r="CO53" s="82" t="str">
        <f>IF(L53=1,'#3b Salarisschalen referentie-c'!$AD$202,"")</f>
        <v/>
      </c>
      <c r="CP53" s="82" t="str">
        <f>IF(M53=1,'#3b Salarisschalen referentie-c'!$AD$202,"")</f>
        <v/>
      </c>
      <c r="CQ53" s="82" t="str">
        <f>IF(N53=1,'#3b Salarisschalen referentie-c'!$AD$202,"")</f>
        <v/>
      </c>
      <c r="CR53" s="82" t="str">
        <f>IF(O53=1,'#3b Salarisschalen referentie-c'!$AD$202,"")</f>
        <v/>
      </c>
      <c r="CS53" s="82" t="str">
        <f>IF(P53=1,'#3b Salarisschalen referentie-c'!$AD$202,"")</f>
        <v/>
      </c>
      <c r="CT53" s="82" t="str">
        <f>IF(Q53=1,'#3b Salarisschalen referentie-c'!$AD$202,"")</f>
        <v/>
      </c>
      <c r="CU53" s="82" t="str">
        <f>IF(R53=1,'#3b Salarisschalen referentie-c'!$AD$202,"")</f>
        <v/>
      </c>
      <c r="CV53" s="82" t="str">
        <f>IF(S53=1,'#3b Salarisschalen referentie-c'!$AD$202,"")</f>
        <v/>
      </c>
      <c r="CW53" s="83">
        <f>IF(T53=1,'#3b Salarisschalen referentie-c'!$AD$202,"")</f>
        <v>45.603978300180835</v>
      </c>
      <c r="CX53" s="82" t="str">
        <f>IF(U53=1,'#3b Salarisschalen referentie-c'!$AD$202,"")</f>
        <v/>
      </c>
      <c r="CY53" s="82" t="str">
        <f>IF(V53=1,'#3b Salarisschalen referentie-c'!$AD$202,"")</f>
        <v/>
      </c>
      <c r="CZ53" s="82" t="str">
        <f>IF(W53=1,'#3b Salarisschalen referentie-c'!$AD$202,"")</f>
        <v/>
      </c>
      <c r="DA53" s="82" t="str">
        <f>IF(X53=1,'#3b Salarisschalen referentie-c'!$AD$202,"")</f>
        <v/>
      </c>
      <c r="DB53" s="82" t="str">
        <f>IF(Y53=1,'#3b Salarisschalen referentie-c'!$AD$202,"")</f>
        <v/>
      </c>
      <c r="DC53" s="82" t="str">
        <f>IF(Z53=1,'#3b Salarisschalen referentie-c'!$AD$202,"")</f>
        <v/>
      </c>
      <c r="DD53" s="82" t="str">
        <f>IF(AA53=1,'#3b Salarisschalen referentie-c'!$AD$202,"")</f>
        <v/>
      </c>
      <c r="DE53" s="82" t="str">
        <f>IF(AB53=1,'#3b Salarisschalen referentie-c'!$AD$202,"")</f>
        <v/>
      </c>
      <c r="DF53" s="82" t="str">
        <f>IF(AC53=1,'#3b Salarisschalen referentie-c'!$AD$202,"")</f>
        <v/>
      </c>
    </row>
    <row r="54" spans="1:110" ht="13.2" x14ac:dyDescent="0.25">
      <c r="A54" s="41"/>
      <c r="B54" s="41" t="s">
        <v>151</v>
      </c>
      <c r="C54" s="17">
        <v>8</v>
      </c>
      <c r="R54" s="17">
        <v>1</v>
      </c>
      <c r="S54" s="17"/>
      <c r="U54" s="17"/>
      <c r="AD54" s="70"/>
      <c r="AE54" s="82" t="str">
        <f>IF(D54=1,'#3b Salarisschalen referentie-c'!$Z$200,"")</f>
        <v/>
      </c>
      <c r="AF54" s="82" t="str">
        <f>IF(E54=1,'#3b Salarisschalen referentie-c'!$Z$200,"")</f>
        <v/>
      </c>
      <c r="AG54" s="82" t="str">
        <f>IF(F54=1,'#3b Salarisschalen referentie-c'!$Z$200,"")</f>
        <v/>
      </c>
      <c r="AH54" s="82" t="str">
        <f>IF(G54=1,'#3b Salarisschalen referentie-c'!$Z$200,"")</f>
        <v/>
      </c>
      <c r="AI54" s="82" t="str">
        <f>IF(H54=1,'#3b Salarisschalen referentie-c'!$Z$200,"")</f>
        <v/>
      </c>
      <c r="AJ54" s="82" t="str">
        <f>IF(I54=1,'#3b Salarisschalen referentie-c'!$Z$200,"")</f>
        <v/>
      </c>
      <c r="AK54" s="82" t="str">
        <f>IF(J54=1,'#3b Salarisschalen referentie-c'!$Z$200,"")</f>
        <v/>
      </c>
      <c r="AL54" s="82" t="str">
        <f>IF(K54=1,'#3b Salarisschalen referentie-c'!$Z$200,"")</f>
        <v/>
      </c>
      <c r="AM54" s="82" t="str">
        <f>IF(L54=1,'#3b Salarisschalen referentie-c'!$Z$200,"")</f>
        <v/>
      </c>
      <c r="AN54" s="82" t="str">
        <f>IF(M54=1,'#3b Salarisschalen referentie-c'!$Z$200,"")</f>
        <v/>
      </c>
      <c r="AO54" s="82" t="str">
        <f>IF(N54=1,'#3b Salarisschalen referentie-c'!$Z$200,"")</f>
        <v/>
      </c>
      <c r="AP54" s="82" t="str">
        <f>IF(O54=1,'#3b Salarisschalen referentie-c'!$Z$200,"")</f>
        <v/>
      </c>
      <c r="AQ54" s="82" t="str">
        <f>IF(P54=1,'#3b Salarisschalen referentie-c'!$Z$200,"")</f>
        <v/>
      </c>
      <c r="AR54" s="82" t="str">
        <f>IF(Q54=1,'#3b Salarisschalen referentie-c'!$Z$200,"")</f>
        <v/>
      </c>
      <c r="AS54" s="83">
        <f>IF(R54=1,'#3b Salarisschalen referentie-c'!$Z$200,"")</f>
        <v>24.162748643761301</v>
      </c>
      <c r="AT54" s="82" t="str">
        <f>IF(S54=1,'#3b Salarisschalen referentie-c'!$Z$200,"")</f>
        <v/>
      </c>
      <c r="AU54" s="82" t="str">
        <f>IF(T54=1,'#3b Salarisschalen referentie-c'!$Z$200,"")</f>
        <v/>
      </c>
      <c r="AV54" s="82" t="str">
        <f>IF(U54=1,'#3b Salarisschalen referentie-c'!$Z$200,"")</f>
        <v/>
      </c>
      <c r="AW54" s="82" t="str">
        <f>IF(V54=1,'#3b Salarisschalen referentie-c'!$Z$200,"")</f>
        <v/>
      </c>
      <c r="AX54" s="82" t="str">
        <f>IF(W54=1,'#3b Salarisschalen referentie-c'!$Z$200,"")</f>
        <v/>
      </c>
      <c r="AY54" s="82" t="str">
        <f>IF(X54=1,'#3b Salarisschalen referentie-c'!$Z$200,"")</f>
        <v/>
      </c>
      <c r="AZ54" s="82" t="str">
        <f>IF(Y54=1,'#3b Salarisschalen referentie-c'!$Z$200,"")</f>
        <v/>
      </c>
      <c r="BA54" s="82" t="str">
        <f>IF(Z54=1,'#3b Salarisschalen referentie-c'!$Z$200,"")</f>
        <v/>
      </c>
      <c r="BB54" s="82" t="str">
        <f>IF(AA54=1,'#3b Salarisschalen referentie-c'!$Z$200,"")</f>
        <v/>
      </c>
      <c r="BC54" s="82" t="str">
        <f>IF(AB54=1,'#3b Salarisschalen referentie-c'!$Z$200,"")</f>
        <v/>
      </c>
      <c r="BD54" s="82" t="str">
        <f>IF(AC54=1,'#3b Salarisschalen referentie-c'!$Z$200,"")</f>
        <v/>
      </c>
      <c r="BE54" s="70"/>
      <c r="BF54" s="82" t="str">
        <f>IF(D54=1,'#3b Salarisschalen referentie-c'!$Z$201,"")</f>
        <v/>
      </c>
      <c r="BG54" s="82" t="str">
        <f>IF(E54=1,'#3b Salarisschalen referentie-c'!$Z$201,"")</f>
        <v/>
      </c>
      <c r="BH54" s="82" t="str">
        <f>IF(F54=1,'#3b Salarisschalen referentie-c'!$Z$201,"")</f>
        <v/>
      </c>
      <c r="BI54" s="82" t="str">
        <f>IF(G54=1,'#3b Salarisschalen referentie-c'!$Z$201,"")</f>
        <v/>
      </c>
      <c r="BJ54" s="82" t="str">
        <f>IF(H54=1,'#3b Salarisschalen referentie-c'!$Z$201,"")</f>
        <v/>
      </c>
      <c r="BK54" s="82" t="str">
        <f>IF(I54=1,'#3b Salarisschalen referentie-c'!$Z$201,"")</f>
        <v/>
      </c>
      <c r="BL54" s="82" t="str">
        <f>IF(J54=1,'#3b Salarisschalen referentie-c'!$Z$201,"")</f>
        <v/>
      </c>
      <c r="BM54" s="82" t="str">
        <f>IF(K54=1,'#3b Salarisschalen referentie-c'!$Z$201,"")</f>
        <v/>
      </c>
      <c r="BN54" s="82" t="str">
        <f>IF(L54=1,'#3b Salarisschalen referentie-c'!$Z$201,"")</f>
        <v/>
      </c>
      <c r="BO54" s="82" t="str">
        <f>IF(M54=1,'#3b Salarisschalen referentie-c'!$Z$201,"")</f>
        <v/>
      </c>
      <c r="BP54" s="82" t="str">
        <f>IF(N54=1,'#3b Salarisschalen referentie-c'!$Z$201,"")</f>
        <v/>
      </c>
      <c r="BQ54" s="82" t="str">
        <f>IF(O54=1,'#3b Salarisschalen referentie-c'!$Z$201,"")</f>
        <v/>
      </c>
      <c r="BR54" s="82" t="str">
        <f>IF(P54=1,'#3b Salarisschalen referentie-c'!$Z$201,"")</f>
        <v/>
      </c>
      <c r="BS54" s="82" t="str">
        <f>IF(Q54=1,'#3b Salarisschalen referentie-c'!$Z$201,"")</f>
        <v/>
      </c>
      <c r="BT54" s="83">
        <f>IF(R54=1,'#3b Salarisschalen referentie-c'!$Z$201,"")</f>
        <v>25.960216998191683</v>
      </c>
      <c r="BU54" s="82" t="str">
        <f>IF(S54=1,'#3b Salarisschalen referentie-c'!$Z$201,"")</f>
        <v/>
      </c>
      <c r="BV54" s="82" t="str">
        <f>IF(T54=1,'#3b Salarisschalen referentie-c'!$Z$201,"")</f>
        <v/>
      </c>
      <c r="BW54" s="82" t="str">
        <f>IF(U54=1,'#3b Salarisschalen referentie-c'!$Z$201,"")</f>
        <v/>
      </c>
      <c r="BX54" s="82" t="str">
        <f>IF(V54=1,'#3b Salarisschalen referentie-c'!$Z$201,"")</f>
        <v/>
      </c>
      <c r="BY54" s="82" t="str">
        <f>IF(W54=1,'#3b Salarisschalen referentie-c'!$Z$201,"")</f>
        <v/>
      </c>
      <c r="BZ54" s="82" t="str">
        <f>IF(X54=1,'#3b Salarisschalen referentie-c'!$Z$201,"")</f>
        <v/>
      </c>
      <c r="CA54" s="82" t="str">
        <f>IF(Y54=1,'#3b Salarisschalen referentie-c'!$Z$201,"")</f>
        <v/>
      </c>
      <c r="CB54" s="82" t="str">
        <f>IF(Z54=1,'#3b Salarisschalen referentie-c'!$Z$201,"")</f>
        <v/>
      </c>
      <c r="CC54" s="82" t="str">
        <f>IF(AA54=1,'#3b Salarisschalen referentie-c'!$Z$201,"")</f>
        <v/>
      </c>
      <c r="CD54" s="82" t="str">
        <f>IF(AB54=1,'#3b Salarisschalen referentie-c'!$Z$201,"")</f>
        <v/>
      </c>
      <c r="CE54" s="82" t="str">
        <f>IF(AC54=1,'#3b Salarisschalen referentie-c'!$Z$201,"")</f>
        <v/>
      </c>
      <c r="CF54" s="70"/>
      <c r="CG54" s="82" t="str">
        <f>IF(D54=1,'#3b Salarisschalen referentie-c'!$Z$202,"")</f>
        <v/>
      </c>
      <c r="CH54" s="82" t="str">
        <f>IF(E54=1,'#3b Salarisschalen referentie-c'!$Z$202,"")</f>
        <v/>
      </c>
      <c r="CI54" s="82" t="str">
        <f>IF(F54=1,'#3b Salarisschalen referentie-c'!$Z$202,"")</f>
        <v/>
      </c>
      <c r="CJ54" s="82" t="str">
        <f>IF(G54=1,'#3b Salarisschalen referentie-c'!$Z$202,"")</f>
        <v/>
      </c>
      <c r="CK54" s="82" t="str">
        <f>IF(H54=1,'#3b Salarisschalen referentie-c'!$Z$202,"")</f>
        <v/>
      </c>
      <c r="CL54" s="82" t="str">
        <f>IF(I54=1,'#3b Salarisschalen referentie-c'!$Z$202,"")</f>
        <v/>
      </c>
      <c r="CM54" s="82" t="str">
        <f>IF(J54=1,'#3b Salarisschalen referentie-c'!$Z$202,"")</f>
        <v/>
      </c>
      <c r="CN54" s="82" t="str">
        <f>IF(K54=1,'#3b Salarisschalen referentie-c'!$Z$202,"")</f>
        <v/>
      </c>
      <c r="CO54" s="82" t="str">
        <f>IF(L54=1,'#3b Salarisschalen referentie-c'!$Z$202,"")</f>
        <v/>
      </c>
      <c r="CP54" s="82" t="str">
        <f>IF(M54=1,'#3b Salarisschalen referentie-c'!$Z$202,"")</f>
        <v/>
      </c>
      <c r="CQ54" s="82" t="str">
        <f>IF(N54=1,'#3b Salarisschalen referentie-c'!$Z$202,"")</f>
        <v/>
      </c>
      <c r="CR54" s="82" t="str">
        <f>IF(O54=1,'#3b Salarisschalen referentie-c'!$Z$202,"")</f>
        <v/>
      </c>
      <c r="CS54" s="82" t="str">
        <f>IF(P54=1,'#3b Salarisschalen referentie-c'!$Z$202,"")</f>
        <v/>
      </c>
      <c r="CT54" s="82" t="str">
        <f>IF(Q54=1,'#3b Salarisschalen referentie-c'!$Z$202,"")</f>
        <v/>
      </c>
      <c r="CU54" s="83">
        <f>IF(R54=1,'#3b Salarisschalen referentie-c'!$Z$202,"")</f>
        <v>27.757685352622062</v>
      </c>
      <c r="CV54" s="82" t="str">
        <f>IF(S54=1,'#3b Salarisschalen referentie-c'!$Z$202,"")</f>
        <v/>
      </c>
      <c r="CW54" s="82" t="str">
        <f>IF(T54=1,'#3b Salarisschalen referentie-c'!$Z$202,"")</f>
        <v/>
      </c>
      <c r="CX54" s="82" t="str">
        <f>IF(U54=1,'#3b Salarisschalen referentie-c'!$Z$202,"")</f>
        <v/>
      </c>
      <c r="CY54" s="82" t="str">
        <f>IF(V54=1,'#3b Salarisschalen referentie-c'!$Z$202,"")</f>
        <v/>
      </c>
      <c r="CZ54" s="82" t="str">
        <f>IF(W54=1,'#3b Salarisschalen referentie-c'!$Z$202,"")</f>
        <v/>
      </c>
      <c r="DA54" s="82" t="str">
        <f>IF(X54=1,'#3b Salarisschalen referentie-c'!$Z$202,"")</f>
        <v/>
      </c>
      <c r="DB54" s="82" t="str">
        <f>IF(Y54=1,'#3b Salarisschalen referentie-c'!$Z$202,"")</f>
        <v/>
      </c>
      <c r="DC54" s="82" t="str">
        <f>IF(Z54=1,'#3b Salarisschalen referentie-c'!$Z$202,"")</f>
        <v/>
      </c>
      <c r="DD54" s="82" t="str">
        <f>IF(AA54=1,'#3b Salarisschalen referentie-c'!$Z$202,"")</f>
        <v/>
      </c>
      <c r="DE54" s="82" t="str">
        <f>IF(AB54=1,'#3b Salarisschalen referentie-c'!$Z$202,"")</f>
        <v/>
      </c>
      <c r="DF54" s="82" t="str">
        <f>IF(AC54=1,'#3b Salarisschalen referentie-c'!$Z$202,"")</f>
        <v/>
      </c>
    </row>
    <row r="55" spans="1:110" ht="13.2" x14ac:dyDescent="0.25">
      <c r="A55" s="41"/>
      <c r="B55" s="41" t="s">
        <v>150</v>
      </c>
      <c r="C55" s="17">
        <v>11</v>
      </c>
      <c r="J55" s="17">
        <v>1</v>
      </c>
      <c r="R55" s="17"/>
      <c r="S55" s="17">
        <v>1</v>
      </c>
      <c r="AD55" s="70"/>
      <c r="AE55" s="82" t="str">
        <f>IF(D55=1,'#3b Salarisschalen referentie-c'!$AC$200,"")</f>
        <v/>
      </c>
      <c r="AF55" s="82" t="str">
        <f>IF(E55=1,'#3b Salarisschalen referentie-c'!$AC$200,"")</f>
        <v/>
      </c>
      <c r="AG55" s="82" t="str">
        <f>IF(F55=1,'#3b Salarisschalen referentie-c'!$AC$200,"")</f>
        <v/>
      </c>
      <c r="AH55" s="82" t="str">
        <f>IF(G55=1,'#3b Salarisschalen referentie-c'!$AC$200,"")</f>
        <v/>
      </c>
      <c r="AI55" s="82" t="str">
        <f>IF(H55=1,'#3b Salarisschalen referentie-c'!$AC$200,"")</f>
        <v/>
      </c>
      <c r="AJ55" s="82" t="str">
        <f>IF(I55=1,'#3b Salarisschalen referentie-c'!$AC$200,"")</f>
        <v/>
      </c>
      <c r="AK55" s="83">
        <f>IF(J55=1,'#3b Salarisschalen referentie-c'!$AC$200,"")</f>
        <v>33.705244122965638</v>
      </c>
      <c r="AL55" s="82" t="str">
        <f>IF(K55=1,'#3b Salarisschalen referentie-c'!$AC$200,"")</f>
        <v/>
      </c>
      <c r="AM55" s="82" t="str">
        <f>IF(L55=1,'#3b Salarisschalen referentie-c'!$AC$200,"")</f>
        <v/>
      </c>
      <c r="AN55" s="82" t="str">
        <f>IF(M55=1,'#3b Salarisschalen referentie-c'!$AC$200,"")</f>
        <v/>
      </c>
      <c r="AO55" s="82" t="str">
        <f>IF(N55=1,'#3b Salarisschalen referentie-c'!$AC$200,"")</f>
        <v/>
      </c>
      <c r="AP55" s="82" t="str">
        <f>IF(O55=1,'#3b Salarisschalen referentie-c'!$AC$200,"")</f>
        <v/>
      </c>
      <c r="AQ55" s="82" t="str">
        <f>IF(P55=1,'#3b Salarisschalen referentie-c'!$AC$200,"")</f>
        <v/>
      </c>
      <c r="AR55" s="82" t="str">
        <f>IF(Q55=1,'#3b Salarisschalen referentie-c'!$AC$200,"")</f>
        <v/>
      </c>
      <c r="AS55" s="82" t="str">
        <f>IF(R55=1,'#3b Salarisschalen referentie-c'!$AC$200,"")</f>
        <v/>
      </c>
      <c r="AT55" s="83">
        <f>IF(S55=1,'#3b Salarisschalen referentie-c'!$AC$200,"")</f>
        <v>33.705244122965638</v>
      </c>
      <c r="AU55" s="82" t="str">
        <f>IF(T55=1,'#3b Salarisschalen referentie-c'!$AC$200,"")</f>
        <v/>
      </c>
      <c r="AV55" s="82" t="str">
        <f>IF(U55=1,'#3b Salarisschalen referentie-c'!$AC$200,"")</f>
        <v/>
      </c>
      <c r="AW55" s="82" t="str">
        <f>IF(V55=1,'#3b Salarisschalen referentie-c'!$AC$200,"")</f>
        <v/>
      </c>
      <c r="AX55" s="82" t="str">
        <f>IF(W55=1,'#3b Salarisschalen referentie-c'!$AC$200,"")</f>
        <v/>
      </c>
      <c r="AY55" s="82" t="str">
        <f>IF(X55=1,'#3b Salarisschalen referentie-c'!$AC$200,"")</f>
        <v/>
      </c>
      <c r="AZ55" s="82" t="str">
        <f>IF(Y55=1,'#3b Salarisschalen referentie-c'!$AC$200,"")</f>
        <v/>
      </c>
      <c r="BA55" s="82" t="str">
        <f>IF(Z55=1,'#3b Salarisschalen referentie-c'!$AC$200,"")</f>
        <v/>
      </c>
      <c r="BB55" s="82" t="str">
        <f>IF(AA55=1,'#3b Salarisschalen referentie-c'!$AC$200,"")</f>
        <v/>
      </c>
      <c r="BC55" s="82" t="str">
        <f>IF(AB55=1,'#3b Salarisschalen referentie-c'!$AC$200,"")</f>
        <v/>
      </c>
      <c r="BD55" s="82" t="str">
        <f>IF(AC55=1,'#3b Salarisschalen referentie-c'!$AC$200,"")</f>
        <v/>
      </c>
      <c r="BE55" s="70"/>
      <c r="BF55" s="82" t="str">
        <f>IF(D55=1,'#3b Salarisschalen referentie-c'!$AC$201,"")</f>
        <v/>
      </c>
      <c r="BG55" s="82" t="str">
        <f>IF(E55=1,'#3b Salarisschalen referentie-c'!$AC$201,"")</f>
        <v/>
      </c>
      <c r="BH55" s="82" t="str">
        <f>IF(F55=1,'#3b Salarisschalen referentie-c'!$AC$201,"")</f>
        <v/>
      </c>
      <c r="BI55" s="82" t="str">
        <f>IF(G55=1,'#3b Salarisschalen referentie-c'!$AC$201,"")</f>
        <v/>
      </c>
      <c r="BJ55" s="82" t="str">
        <f>IF(H55=1,'#3b Salarisschalen referentie-c'!$AC$201,"")</f>
        <v/>
      </c>
      <c r="BK55" s="82" t="str">
        <f>IF(I55=1,'#3b Salarisschalen referentie-c'!$AC$201,"")</f>
        <v/>
      </c>
      <c r="BL55" s="83">
        <f>IF(J55=1,'#3b Salarisschalen referentie-c'!$AC$201,"")</f>
        <v>36.784810126582279</v>
      </c>
      <c r="BM55" s="82" t="str">
        <f>IF(K55=1,'#3b Salarisschalen referentie-c'!$AC$201,"")</f>
        <v/>
      </c>
      <c r="BN55" s="82" t="str">
        <f>IF(L55=1,'#3b Salarisschalen referentie-c'!$AC$201,"")</f>
        <v/>
      </c>
      <c r="BO55" s="82" t="str">
        <f>IF(M55=1,'#3b Salarisschalen referentie-c'!$AC$201,"")</f>
        <v/>
      </c>
      <c r="BP55" s="82" t="str">
        <f>IF(N55=1,'#3b Salarisschalen referentie-c'!$AC$201,"")</f>
        <v/>
      </c>
      <c r="BQ55" s="82" t="str">
        <f>IF(O55=1,'#3b Salarisschalen referentie-c'!$AC$201,"")</f>
        <v/>
      </c>
      <c r="BR55" s="82" t="str">
        <f>IF(P55=1,'#3b Salarisschalen referentie-c'!$AC$201,"")</f>
        <v/>
      </c>
      <c r="BS55" s="82" t="str">
        <f>IF(Q55=1,'#3b Salarisschalen referentie-c'!$AC$201,"")</f>
        <v/>
      </c>
      <c r="BT55" s="82" t="str">
        <f>IF(R55=1,'#3b Salarisschalen referentie-c'!$AC$201,"")</f>
        <v/>
      </c>
      <c r="BU55" s="83">
        <f>IF(S55=1,'#3b Salarisschalen referentie-c'!$AC$201,"")</f>
        <v>36.784810126582279</v>
      </c>
      <c r="BV55" s="82" t="str">
        <f>IF(T55=1,'#3b Salarisschalen referentie-c'!$AC$201,"")</f>
        <v/>
      </c>
      <c r="BW55" s="82" t="str">
        <f>IF(U55=1,'#3b Salarisschalen referentie-c'!$AC$201,"")</f>
        <v/>
      </c>
      <c r="BX55" s="82" t="str">
        <f>IF(V55=1,'#3b Salarisschalen referentie-c'!$AC$201,"")</f>
        <v/>
      </c>
      <c r="BY55" s="82" t="str">
        <f>IF(W55=1,'#3b Salarisschalen referentie-c'!$AC$201,"")</f>
        <v/>
      </c>
      <c r="BZ55" s="82" t="str">
        <f>IF(X55=1,'#3b Salarisschalen referentie-c'!$AC$201,"")</f>
        <v/>
      </c>
      <c r="CA55" s="82" t="str">
        <f>IF(Y55=1,'#3b Salarisschalen referentie-c'!$AC$201,"")</f>
        <v/>
      </c>
      <c r="CB55" s="82" t="str">
        <f>IF(Z55=1,'#3b Salarisschalen referentie-c'!$AC$201,"")</f>
        <v/>
      </c>
      <c r="CC55" s="82" t="str">
        <f>IF(AA55=1,'#3b Salarisschalen referentie-c'!$AC$201,"")</f>
        <v/>
      </c>
      <c r="CD55" s="82" t="str">
        <f>IF(AB55=1,'#3b Salarisschalen referentie-c'!$AC$201,"")</f>
        <v/>
      </c>
      <c r="CE55" s="82" t="str">
        <f>IF(AC55=1,'#3b Salarisschalen referentie-c'!$AC$201,"")</f>
        <v/>
      </c>
      <c r="CF55" s="70"/>
      <c r="CG55" s="82" t="str">
        <f>IF(D55=1,'#3b Salarisschalen referentie-c'!$AC$202,"")</f>
        <v/>
      </c>
      <c r="CH55" s="82" t="str">
        <f>IF(E55=1,'#3b Salarisschalen referentie-c'!$AC$202,"")</f>
        <v/>
      </c>
      <c r="CI55" s="82" t="str">
        <f>IF(F55=1,'#3b Salarisschalen referentie-c'!$AC$202,"")</f>
        <v/>
      </c>
      <c r="CJ55" s="82" t="str">
        <f>IF(G55=1,'#3b Salarisschalen referentie-c'!$AC$202,"")</f>
        <v/>
      </c>
      <c r="CK55" s="82" t="str">
        <f>IF(H55=1,'#3b Salarisschalen referentie-c'!$AC$202,"")</f>
        <v/>
      </c>
      <c r="CL55" s="82" t="str">
        <f>IF(I55=1,'#3b Salarisschalen referentie-c'!$AC$202,"")</f>
        <v/>
      </c>
      <c r="CM55" s="83">
        <f>IF(J55=1,'#3b Salarisschalen referentie-c'!$AC$202,"")</f>
        <v>39.86437613019892</v>
      </c>
      <c r="CN55" s="82" t="str">
        <f>IF(K55=1,'#3b Salarisschalen referentie-c'!$AC$202,"")</f>
        <v/>
      </c>
      <c r="CO55" s="82" t="str">
        <f>IF(L55=1,'#3b Salarisschalen referentie-c'!$AC$202,"")</f>
        <v/>
      </c>
      <c r="CP55" s="82" t="str">
        <f>IF(M55=1,'#3b Salarisschalen referentie-c'!$AC$202,"")</f>
        <v/>
      </c>
      <c r="CQ55" s="82" t="str">
        <f>IF(N55=1,'#3b Salarisschalen referentie-c'!$AC$202,"")</f>
        <v/>
      </c>
      <c r="CR55" s="82" t="str">
        <f>IF(O55=1,'#3b Salarisschalen referentie-c'!$AC$202,"")</f>
        <v/>
      </c>
      <c r="CS55" s="82" t="str">
        <f>IF(P55=1,'#3b Salarisschalen referentie-c'!$AC$202,"")</f>
        <v/>
      </c>
      <c r="CT55" s="82" t="str">
        <f>IF(Q55=1,'#3b Salarisschalen referentie-c'!$AC$202,"")</f>
        <v/>
      </c>
      <c r="CU55" s="82" t="str">
        <f>IF(R55=1,'#3b Salarisschalen referentie-c'!$AC$202,"")</f>
        <v/>
      </c>
      <c r="CV55" s="83">
        <f>IF(S55=1,'#3b Salarisschalen referentie-c'!$AC$202,"")</f>
        <v>39.86437613019892</v>
      </c>
      <c r="CW55" s="82" t="str">
        <f>IF(T55=1,'#3b Salarisschalen referentie-c'!$AC$202,"")</f>
        <v/>
      </c>
      <c r="CX55" s="82" t="str">
        <f>IF(U55=1,'#3b Salarisschalen referentie-c'!$AC$202,"")</f>
        <v/>
      </c>
      <c r="CY55" s="82" t="str">
        <f>IF(V55=1,'#3b Salarisschalen referentie-c'!$AC$202,"")</f>
        <v/>
      </c>
      <c r="CZ55" s="82" t="str">
        <f>IF(W55=1,'#3b Salarisschalen referentie-c'!$AC$202,"")</f>
        <v/>
      </c>
      <c r="DA55" s="82" t="str">
        <f>IF(X55=1,'#3b Salarisschalen referentie-c'!$AC$202,"")</f>
        <v/>
      </c>
      <c r="DB55" s="82" t="str">
        <f>IF(Y55=1,'#3b Salarisschalen referentie-c'!$AC$202,"")</f>
        <v/>
      </c>
      <c r="DC55" s="82" t="str">
        <f>IF(Z55=1,'#3b Salarisschalen referentie-c'!$AC$202,"")</f>
        <v/>
      </c>
      <c r="DD55" s="82" t="str">
        <f>IF(AA55=1,'#3b Salarisschalen referentie-c'!$AC$202,"")</f>
        <v/>
      </c>
      <c r="DE55" s="82" t="str">
        <f>IF(AB55=1,'#3b Salarisschalen referentie-c'!$AC$202,"")</f>
        <v/>
      </c>
      <c r="DF55" s="82" t="str">
        <f>IF(AC55=1,'#3b Salarisschalen referentie-c'!$AC$202,"")</f>
        <v/>
      </c>
    </row>
    <row r="56" spans="1:110" ht="39.6" x14ac:dyDescent="0.25">
      <c r="A56" s="72" t="s">
        <v>90</v>
      </c>
      <c r="B56" s="72" t="s">
        <v>152</v>
      </c>
      <c r="C56" s="73">
        <v>6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  <c r="AE56" s="80" t="str">
        <f>IF(D56=1,'#3b Salarisschalen referentie-c'!$X$221,"")</f>
        <v/>
      </c>
      <c r="AF56" s="80" t="str">
        <f>IF(E56=1,'#3b Salarisschalen referentie-c'!$X$221,"")</f>
        <v/>
      </c>
      <c r="AG56" s="80" t="str">
        <f>IF(F56=1,'#3b Salarisschalen referentie-c'!$X$221,"")</f>
        <v/>
      </c>
      <c r="AH56" s="80" t="str">
        <f>IF(G56=1,'#3b Salarisschalen referentie-c'!$X$221,"")</f>
        <v/>
      </c>
      <c r="AI56" s="80" t="str">
        <f>IF(H56=1,'#3b Salarisschalen referentie-c'!$X$221,"")</f>
        <v/>
      </c>
      <c r="AJ56" s="80" t="str">
        <f>IF(I56=1,'#3b Salarisschalen referentie-c'!$X$221,"")</f>
        <v/>
      </c>
      <c r="AK56" s="80" t="str">
        <f>IF(J56=1,'#3b Salarisschalen referentie-c'!$X$221,"")</f>
        <v/>
      </c>
      <c r="AL56" s="80" t="str">
        <f>IF(K56=1,'#3b Salarisschalen referentie-c'!$X$221,"")</f>
        <v/>
      </c>
      <c r="AM56" s="80" t="str">
        <f>IF(L56=1,'#3b Salarisschalen referentie-c'!$X$221,"")</f>
        <v/>
      </c>
      <c r="AN56" s="80" t="str">
        <f>IF(M56=1,'#3b Salarisschalen referentie-c'!$X$221,"")</f>
        <v/>
      </c>
      <c r="AO56" s="80" t="str">
        <f>IF(N56=1,'#3b Salarisschalen referentie-c'!$X$221,"")</f>
        <v/>
      </c>
      <c r="AP56" s="80" t="str">
        <f>IF(O56=1,'#3b Salarisschalen referentie-c'!$X$221,"")</f>
        <v/>
      </c>
      <c r="AQ56" s="80" t="str">
        <f>IF(P56=1,'#3b Salarisschalen referentie-c'!$X$221,"")</f>
        <v/>
      </c>
      <c r="AR56" s="80" t="str">
        <f>IF(Q56=1,'#3b Salarisschalen referentie-c'!$X$221,"")</f>
        <v/>
      </c>
      <c r="AS56" s="80" t="str">
        <f>IF(R56=1,'#3b Salarisschalen referentie-c'!$X$221,"")</f>
        <v/>
      </c>
      <c r="AT56" s="80" t="str">
        <f>IF(S56=1,'#3b Salarisschalen referentie-c'!$X$221,"")</f>
        <v/>
      </c>
      <c r="AU56" s="80" t="str">
        <f>IF(T56=1,'#3b Salarisschalen referentie-c'!$X$221,"")</f>
        <v/>
      </c>
      <c r="AV56" s="80" t="str">
        <f>IF(U56=1,'#3b Salarisschalen referentie-c'!$X$221,"")</f>
        <v/>
      </c>
      <c r="AW56" s="80" t="str">
        <f>IF(V56=1,'#3b Salarisschalen referentie-c'!$X$221,"")</f>
        <v/>
      </c>
      <c r="AX56" s="80" t="str">
        <f>IF(W56=1,'#3b Salarisschalen referentie-c'!$X$221,"")</f>
        <v/>
      </c>
      <c r="AY56" s="80" t="str">
        <f>IF(X56=1,'#3b Salarisschalen referentie-c'!$X$221,"")</f>
        <v/>
      </c>
      <c r="AZ56" s="80" t="str">
        <f>IF(Y56=1,'#3b Salarisschalen referentie-c'!$X$221,"")</f>
        <v/>
      </c>
      <c r="BA56" s="80" t="str">
        <f>IF(Z56=1,'#3b Salarisschalen referentie-c'!$X$221,"")</f>
        <v/>
      </c>
      <c r="BB56" s="80" t="str">
        <f>IF(AA56=1,'#3b Salarisschalen referentie-c'!$X$221,"")</f>
        <v/>
      </c>
      <c r="BC56" s="80" t="str">
        <f>IF(AB56=1,'#3b Salarisschalen referentie-c'!$X$221,"")</f>
        <v/>
      </c>
      <c r="BD56" s="80" t="str">
        <f>IF(AC56=1,'#3b Salarisschalen referentie-c'!$X$221,"")</f>
        <v/>
      </c>
      <c r="BE56" s="74"/>
      <c r="BF56" s="80" t="str">
        <f>IF(D56=1,'#3b Salarisschalen referentie-c'!$X$222,"")</f>
        <v/>
      </c>
      <c r="BG56" s="80" t="str">
        <f>IF(E56=1,'#3b Salarisschalen referentie-c'!$X$222,"")</f>
        <v/>
      </c>
      <c r="BH56" s="80" t="str">
        <f>IF(F56=1,'#3b Salarisschalen referentie-c'!$X$222,"")</f>
        <v/>
      </c>
      <c r="BI56" s="80" t="str">
        <f>IF(G56=1,'#3b Salarisschalen referentie-c'!$X$222,"")</f>
        <v/>
      </c>
      <c r="BJ56" s="80" t="str">
        <f>IF(H56=1,'#3b Salarisschalen referentie-c'!$X$222,"")</f>
        <v/>
      </c>
      <c r="BK56" s="80" t="str">
        <f>IF(I56=1,'#3b Salarisschalen referentie-c'!$X$222,"")</f>
        <v/>
      </c>
      <c r="BL56" s="80" t="str">
        <f>IF(J56=1,'#3b Salarisschalen referentie-c'!$X$222,"")</f>
        <v/>
      </c>
      <c r="BM56" s="80" t="str">
        <f>IF(K56=1,'#3b Salarisschalen referentie-c'!$X$222,"")</f>
        <v/>
      </c>
      <c r="BN56" s="80" t="str">
        <f>IF(L56=1,'#3b Salarisschalen referentie-c'!$X$222,"")</f>
        <v/>
      </c>
      <c r="BO56" s="80" t="str">
        <f>IF(M56=1,'#3b Salarisschalen referentie-c'!$X$222,"")</f>
        <v/>
      </c>
      <c r="BP56" s="80" t="str">
        <f>IF(N56=1,'#3b Salarisschalen referentie-c'!$X$222,"")</f>
        <v/>
      </c>
      <c r="BQ56" s="80" t="str">
        <f>IF(O56=1,'#3b Salarisschalen referentie-c'!$X$222,"")</f>
        <v/>
      </c>
      <c r="BR56" s="80" t="str">
        <f>IF(P56=1,'#3b Salarisschalen referentie-c'!$X$222,"")</f>
        <v/>
      </c>
      <c r="BS56" s="80" t="str">
        <f>IF(Q56=1,'#3b Salarisschalen referentie-c'!$X$222,"")</f>
        <v/>
      </c>
      <c r="BT56" s="80" t="str">
        <f>IF(R56=1,'#3b Salarisschalen referentie-c'!$X$222,"")</f>
        <v/>
      </c>
      <c r="BU56" s="80" t="str">
        <f>IF(S56=1,'#3b Salarisschalen referentie-c'!$X$222,"")</f>
        <v/>
      </c>
      <c r="BV56" s="80" t="str">
        <f>IF(T56=1,'#3b Salarisschalen referentie-c'!$X$222,"")</f>
        <v/>
      </c>
      <c r="BW56" s="80" t="str">
        <f>IF(U56=1,'#3b Salarisschalen referentie-c'!$X$222,"")</f>
        <v/>
      </c>
      <c r="BX56" s="80" t="str">
        <f>IF(V56=1,'#3b Salarisschalen referentie-c'!$X$222,"")</f>
        <v/>
      </c>
      <c r="BY56" s="80" t="str">
        <f>IF(W56=1,'#3b Salarisschalen referentie-c'!$X$222,"")</f>
        <v/>
      </c>
      <c r="BZ56" s="80" t="str">
        <f>IF(X56=1,'#3b Salarisschalen referentie-c'!$X$222,"")</f>
        <v/>
      </c>
      <c r="CA56" s="80" t="str">
        <f>IF(Y56=1,'#3b Salarisschalen referentie-c'!$X$222,"")</f>
        <v/>
      </c>
      <c r="CB56" s="80" t="str">
        <f>IF(Z56=1,'#3b Salarisschalen referentie-c'!$X$222,"")</f>
        <v/>
      </c>
      <c r="CC56" s="80" t="str">
        <f>IF(AA56=1,'#3b Salarisschalen referentie-c'!$X$222,"")</f>
        <v/>
      </c>
      <c r="CD56" s="80" t="str">
        <f>IF(AB56=1,'#3b Salarisschalen referentie-c'!$X$222,"")</f>
        <v/>
      </c>
      <c r="CE56" s="80" t="str">
        <f>IF(AC56=1,'#3b Salarisschalen referentie-c'!$X$222,"")</f>
        <v/>
      </c>
      <c r="CF56" s="74"/>
      <c r="CG56" s="80" t="str">
        <f>IF(D56=1,'#3b Salarisschalen referentie-c'!$X$223,"")</f>
        <v/>
      </c>
      <c r="CH56" s="80" t="str">
        <f>IF(E56=1,'#3b Salarisschalen referentie-c'!$X$223,"")</f>
        <v/>
      </c>
      <c r="CI56" s="80" t="str">
        <f>IF(F56=1,'#3b Salarisschalen referentie-c'!$X$223,"")</f>
        <v/>
      </c>
      <c r="CJ56" s="80" t="str">
        <f>IF(G56=1,'#3b Salarisschalen referentie-c'!$X$223,"")</f>
        <v/>
      </c>
      <c r="CK56" s="80" t="str">
        <f>IF(H56=1,'#3b Salarisschalen referentie-c'!$X$223,"")</f>
        <v/>
      </c>
      <c r="CL56" s="80" t="str">
        <f>IF(I56=1,'#3b Salarisschalen referentie-c'!$X$223,"")</f>
        <v/>
      </c>
      <c r="CM56" s="80" t="str">
        <f>IF(J56=1,'#3b Salarisschalen referentie-c'!$X$223,"")</f>
        <v/>
      </c>
      <c r="CN56" s="80" t="str">
        <f>IF(K56=1,'#3b Salarisschalen referentie-c'!$X$223,"")</f>
        <v/>
      </c>
      <c r="CO56" s="80" t="str">
        <f>IF(L56=1,'#3b Salarisschalen referentie-c'!$X$223,"")</f>
        <v/>
      </c>
      <c r="CP56" s="80" t="str">
        <f>IF(M56=1,'#3b Salarisschalen referentie-c'!$X$223,"")</f>
        <v/>
      </c>
      <c r="CQ56" s="80" t="str">
        <f>IF(N56=1,'#3b Salarisschalen referentie-c'!$X$223,"")</f>
        <v/>
      </c>
      <c r="CR56" s="80" t="str">
        <f>IF(O56=1,'#3b Salarisschalen referentie-c'!$X$223,"")</f>
        <v/>
      </c>
      <c r="CS56" s="80" t="str">
        <f>IF(P56=1,'#3b Salarisschalen referentie-c'!$X$223,"")</f>
        <v/>
      </c>
      <c r="CT56" s="80" t="str">
        <f>IF(Q56=1,'#3b Salarisschalen referentie-c'!$X$223,"")</f>
        <v/>
      </c>
      <c r="CU56" s="80" t="str">
        <f>IF(R56=1,'#3b Salarisschalen referentie-c'!$X$223,"")</f>
        <v/>
      </c>
      <c r="CV56" s="80" t="str">
        <f>IF(S56=1,'#3b Salarisschalen referentie-c'!$X$223,"")</f>
        <v/>
      </c>
      <c r="CW56" s="80" t="str">
        <f>IF(T56=1,'#3b Salarisschalen referentie-c'!$X$223,"")</f>
        <v/>
      </c>
      <c r="CX56" s="80" t="str">
        <f>IF(U56=1,'#3b Salarisschalen referentie-c'!$X$223,"")</f>
        <v/>
      </c>
      <c r="CY56" s="80" t="str">
        <f>IF(V56=1,'#3b Salarisschalen referentie-c'!$X$223,"")</f>
        <v/>
      </c>
      <c r="CZ56" s="80" t="str">
        <f>IF(W56=1,'#3b Salarisschalen referentie-c'!$X$223,"")</f>
        <v/>
      </c>
      <c r="DA56" s="80" t="str">
        <f>IF(X56=1,'#3b Salarisschalen referentie-c'!$X$223,"")</f>
        <v/>
      </c>
      <c r="DB56" s="80" t="str">
        <f>IF(Y56=1,'#3b Salarisschalen referentie-c'!$X$223,"")</f>
        <v/>
      </c>
      <c r="DC56" s="80" t="str">
        <f>IF(Z56=1,'#3b Salarisschalen referentie-c'!$X$223,"")</f>
        <v/>
      </c>
      <c r="DD56" s="80" t="str">
        <f>IF(AA56=1,'#3b Salarisschalen referentie-c'!$X$223,"")</f>
        <v/>
      </c>
      <c r="DE56" s="80" t="str">
        <f>IF(AB56=1,'#3b Salarisschalen referentie-c'!$X$223,"")</f>
        <v/>
      </c>
      <c r="DF56" s="80" t="str">
        <f>IF(AC56=1,'#3b Salarisschalen referentie-c'!$X$223,"")</f>
        <v/>
      </c>
    </row>
    <row r="57" spans="1:110" ht="13.2" x14ac:dyDescent="0.25">
      <c r="A57" s="41"/>
      <c r="B57" s="41" t="s">
        <v>153</v>
      </c>
      <c r="C57" s="17">
        <v>6</v>
      </c>
      <c r="X57" s="17">
        <v>1</v>
      </c>
      <c r="Y57" s="17"/>
      <c r="AD57" s="70"/>
      <c r="AE57" s="82" t="str">
        <f>IF(D57=1,'#3b Salarisschalen referentie-c'!$X$221,"")</f>
        <v/>
      </c>
      <c r="AF57" s="82" t="str">
        <f>IF(E57=1,'#3b Salarisschalen referentie-c'!$X$221,"")</f>
        <v/>
      </c>
      <c r="AG57" s="82" t="str">
        <f>IF(F57=1,'#3b Salarisschalen referentie-c'!$X$221,"")</f>
        <v/>
      </c>
      <c r="AH57" s="82" t="str">
        <f>IF(G57=1,'#3b Salarisschalen referentie-c'!$X$221,"")</f>
        <v/>
      </c>
      <c r="AI57" s="82" t="str">
        <f>IF(H57=1,'#3b Salarisschalen referentie-c'!$X$221,"")</f>
        <v/>
      </c>
      <c r="AJ57" s="82" t="str">
        <f>IF(I57=1,'#3b Salarisschalen referentie-c'!$X$221,"")</f>
        <v/>
      </c>
      <c r="AK57" s="82" t="str">
        <f>IF(J57=1,'#3b Salarisschalen referentie-c'!$X$221,"")</f>
        <v/>
      </c>
      <c r="AL57" s="82" t="str">
        <f>IF(K57=1,'#3b Salarisschalen referentie-c'!$X$221,"")</f>
        <v/>
      </c>
      <c r="AM57" s="82" t="str">
        <f>IF(L57=1,'#3b Salarisschalen referentie-c'!$X$221,"")</f>
        <v/>
      </c>
      <c r="AN57" s="82" t="str">
        <f>IF(M57=1,'#3b Salarisschalen referentie-c'!$X$221,"")</f>
        <v/>
      </c>
      <c r="AO57" s="82" t="str">
        <f>IF(N57=1,'#3b Salarisschalen referentie-c'!$X$221,"")</f>
        <v/>
      </c>
      <c r="AP57" s="82" t="str">
        <f>IF(O57=1,'#3b Salarisschalen referentie-c'!$X$221,"")</f>
        <v/>
      </c>
      <c r="AQ57" s="82" t="str">
        <f>IF(P57=1,'#3b Salarisschalen referentie-c'!$X$221,"")</f>
        <v/>
      </c>
      <c r="AR57" s="82" t="str">
        <f>IF(Q57=1,'#3b Salarisschalen referentie-c'!$X$221,"")</f>
        <v/>
      </c>
      <c r="AS57" s="82" t="str">
        <f>IF(R57=1,'#3b Salarisschalen referentie-c'!$X$221,"")</f>
        <v/>
      </c>
      <c r="AT57" s="82" t="str">
        <f>IF(S57=1,'#3b Salarisschalen referentie-c'!$X$221,"")</f>
        <v/>
      </c>
      <c r="AU57" s="82" t="str">
        <f>IF(T57=1,'#3b Salarisschalen referentie-c'!$X$221,"")</f>
        <v/>
      </c>
      <c r="AV57" s="82" t="str">
        <f>IF(U57=1,'#3b Salarisschalen referentie-c'!$X$221,"")</f>
        <v/>
      </c>
      <c r="AW57" s="82" t="str">
        <f>IF(V57=1,'#3b Salarisschalen referentie-c'!$X$221,"")</f>
        <v/>
      </c>
      <c r="AX57" s="82" t="str">
        <f>IF(W57=1,'#3b Salarisschalen referentie-c'!$X$221,"")</f>
        <v/>
      </c>
      <c r="AY57" s="83">
        <f>IF(X57=1,'#3b Salarisschalen referentie-c'!$X$221,"")</f>
        <v>19.177078327727052</v>
      </c>
      <c r="AZ57" s="82" t="str">
        <f>IF(Y57=1,'#3b Salarisschalen referentie-c'!$X$221,"")</f>
        <v/>
      </c>
      <c r="BA57" s="82" t="str">
        <f>IF(Z57=1,'#3b Salarisschalen referentie-c'!$X$221,"")</f>
        <v/>
      </c>
      <c r="BB57" s="82" t="str">
        <f>IF(AA57=1,'#3b Salarisschalen referentie-c'!$X$221,"")</f>
        <v/>
      </c>
      <c r="BC57" s="82" t="str">
        <f>IF(AB57=1,'#3b Salarisschalen referentie-c'!$X$221,"")</f>
        <v/>
      </c>
      <c r="BD57" s="82" t="str">
        <f>IF(AC57=1,'#3b Salarisschalen referentie-c'!$X$221,"")</f>
        <v/>
      </c>
      <c r="BE57" s="70"/>
      <c r="BF57" s="82" t="str">
        <f>IF(D57=1,'#3b Salarisschalen referentie-c'!$X$222,"")</f>
        <v/>
      </c>
      <c r="BG57" s="82" t="str">
        <f>IF(E57=1,'#3b Salarisschalen referentie-c'!$X$222,"")</f>
        <v/>
      </c>
      <c r="BH57" s="82" t="str">
        <f>IF(F57=1,'#3b Salarisschalen referentie-c'!$X$222,"")</f>
        <v/>
      </c>
      <c r="BI57" s="82" t="str">
        <f>IF(G57=1,'#3b Salarisschalen referentie-c'!$X$222,"")</f>
        <v/>
      </c>
      <c r="BJ57" s="82" t="str">
        <f>IF(H57=1,'#3b Salarisschalen referentie-c'!$X$222,"")</f>
        <v/>
      </c>
      <c r="BK57" s="82" t="str">
        <f>IF(I57=1,'#3b Salarisschalen referentie-c'!$X$222,"")</f>
        <v/>
      </c>
      <c r="BL57" s="82" t="str">
        <f>IF(J57=1,'#3b Salarisschalen referentie-c'!$X$222,"")</f>
        <v/>
      </c>
      <c r="BM57" s="82" t="str">
        <f>IF(K57=1,'#3b Salarisschalen referentie-c'!$X$222,"")</f>
        <v/>
      </c>
      <c r="BN57" s="82" t="str">
        <f>IF(L57=1,'#3b Salarisschalen referentie-c'!$X$222,"")</f>
        <v/>
      </c>
      <c r="BO57" s="82" t="str">
        <f>IF(M57=1,'#3b Salarisschalen referentie-c'!$X$222,"")</f>
        <v/>
      </c>
      <c r="BP57" s="82" t="str">
        <f>IF(N57=1,'#3b Salarisschalen referentie-c'!$X$222,"")</f>
        <v/>
      </c>
      <c r="BQ57" s="82" t="str">
        <f>IF(O57=1,'#3b Salarisschalen referentie-c'!$X$222,"")</f>
        <v/>
      </c>
      <c r="BR57" s="82" t="str">
        <f>IF(P57=1,'#3b Salarisschalen referentie-c'!$X$222,"")</f>
        <v/>
      </c>
      <c r="BS57" s="82" t="str">
        <f>IF(Q57=1,'#3b Salarisschalen referentie-c'!$X$222,"")</f>
        <v/>
      </c>
      <c r="BT57" s="82" t="str">
        <f>IF(R57=1,'#3b Salarisschalen referentie-c'!$X$222,"")</f>
        <v/>
      </c>
      <c r="BU57" s="82" t="str">
        <f>IF(S57=1,'#3b Salarisschalen referentie-c'!$X$222,"")</f>
        <v/>
      </c>
      <c r="BV57" s="82" t="str">
        <f>IF(T57=1,'#3b Salarisschalen referentie-c'!$X$222,"")</f>
        <v/>
      </c>
      <c r="BW57" s="82" t="str">
        <f>IF(U57=1,'#3b Salarisschalen referentie-c'!$X$222,"")</f>
        <v/>
      </c>
      <c r="BX57" s="82" t="str">
        <f>IF(V57=1,'#3b Salarisschalen referentie-c'!$X$222,"")</f>
        <v/>
      </c>
      <c r="BY57" s="82" t="str">
        <f>IF(W57=1,'#3b Salarisschalen referentie-c'!$X$222,"")</f>
        <v/>
      </c>
      <c r="BZ57" s="83">
        <f>IF(X57=1,'#3b Salarisschalen referentie-c'!$X$222,"")</f>
        <v>21.436809226333494</v>
      </c>
      <c r="CA57" s="82" t="str">
        <f>IF(Y57=1,'#3b Salarisschalen referentie-c'!$X$222,"")</f>
        <v/>
      </c>
      <c r="CB57" s="82" t="str">
        <f>IF(Z57=1,'#3b Salarisschalen referentie-c'!$X$222,"")</f>
        <v/>
      </c>
      <c r="CC57" s="82" t="str">
        <f>IF(AA57=1,'#3b Salarisschalen referentie-c'!$X$222,"")</f>
        <v/>
      </c>
      <c r="CD57" s="82" t="str">
        <f>IF(AB57=1,'#3b Salarisschalen referentie-c'!$X$222,"")</f>
        <v/>
      </c>
      <c r="CE57" s="82" t="str">
        <f>IF(AC57=1,'#3b Salarisschalen referentie-c'!$X$222,"")</f>
        <v/>
      </c>
      <c r="CF57" s="70"/>
      <c r="CG57" s="82" t="str">
        <f>IF(D57=1,'#3b Salarisschalen referentie-c'!$X$223,"")</f>
        <v/>
      </c>
      <c r="CH57" s="82" t="str">
        <f>IF(E57=1,'#3b Salarisschalen referentie-c'!$X$223,"")</f>
        <v/>
      </c>
      <c r="CI57" s="82" t="str">
        <f>IF(F57=1,'#3b Salarisschalen referentie-c'!$X$223,"")</f>
        <v/>
      </c>
      <c r="CJ57" s="82" t="str">
        <f>IF(G57=1,'#3b Salarisschalen referentie-c'!$X$223,"")</f>
        <v/>
      </c>
      <c r="CK57" s="82" t="str">
        <f>IF(H57=1,'#3b Salarisschalen referentie-c'!$X$223,"")</f>
        <v/>
      </c>
      <c r="CL57" s="82" t="str">
        <f>IF(I57=1,'#3b Salarisschalen referentie-c'!$X$223,"")</f>
        <v/>
      </c>
      <c r="CM57" s="82" t="str">
        <f>IF(J57=1,'#3b Salarisschalen referentie-c'!$X$223,"")</f>
        <v/>
      </c>
      <c r="CN57" s="82" t="str">
        <f>IF(K57=1,'#3b Salarisschalen referentie-c'!$X$223,"")</f>
        <v/>
      </c>
      <c r="CO57" s="82" t="str">
        <f>IF(L57=1,'#3b Salarisschalen referentie-c'!$X$223,"")</f>
        <v/>
      </c>
      <c r="CP57" s="82" t="str">
        <f>IF(M57=1,'#3b Salarisschalen referentie-c'!$X$223,"")</f>
        <v/>
      </c>
      <c r="CQ57" s="82" t="str">
        <f>IF(N57=1,'#3b Salarisschalen referentie-c'!$X$223,"")</f>
        <v/>
      </c>
      <c r="CR57" s="82" t="str">
        <f>IF(O57=1,'#3b Salarisschalen referentie-c'!$X$223,"")</f>
        <v/>
      </c>
      <c r="CS57" s="82" t="str">
        <f>IF(P57=1,'#3b Salarisschalen referentie-c'!$X$223,"")</f>
        <v/>
      </c>
      <c r="CT57" s="82" t="str">
        <f>IF(Q57=1,'#3b Salarisschalen referentie-c'!$X$223,"")</f>
        <v/>
      </c>
      <c r="CU57" s="82" t="str">
        <f>IF(R57=1,'#3b Salarisschalen referentie-c'!$X$223,"")</f>
        <v/>
      </c>
      <c r="CV57" s="82" t="str">
        <f>IF(S57=1,'#3b Salarisschalen referentie-c'!$X$223,"")</f>
        <v/>
      </c>
      <c r="CW57" s="82" t="str">
        <f>IF(T57=1,'#3b Salarisschalen referentie-c'!$X$223,"")</f>
        <v/>
      </c>
      <c r="CX57" s="82" t="str">
        <f>IF(U57=1,'#3b Salarisschalen referentie-c'!$X$223,"")</f>
        <v/>
      </c>
      <c r="CY57" s="82" t="str">
        <f>IF(V57=1,'#3b Salarisschalen referentie-c'!$X$223,"")</f>
        <v/>
      </c>
      <c r="CZ57" s="82" t="str">
        <f>IF(W57=1,'#3b Salarisschalen referentie-c'!$X$223,"")</f>
        <v/>
      </c>
      <c r="DA57" s="83">
        <f>IF(X57=1,'#3b Salarisschalen referentie-c'!$X$223,"")</f>
        <v>25.126541726733944</v>
      </c>
      <c r="DB57" s="82" t="str">
        <f>IF(Y57=1,'#3b Salarisschalen referentie-c'!$X$223,"")</f>
        <v/>
      </c>
      <c r="DC57" s="82" t="str">
        <f>IF(Z57=1,'#3b Salarisschalen referentie-c'!$X$223,"")</f>
        <v/>
      </c>
      <c r="DD57" s="82" t="str">
        <f>IF(AA57=1,'#3b Salarisschalen referentie-c'!$X$223,"")</f>
        <v/>
      </c>
      <c r="DE57" s="82" t="str">
        <f>IF(AB57=1,'#3b Salarisschalen referentie-c'!$X$223,"")</f>
        <v/>
      </c>
      <c r="DF57" s="82" t="str">
        <f>IF(AC57=1,'#3b Salarisschalen referentie-c'!$X$223,"")</f>
        <v/>
      </c>
    </row>
    <row r="58" spans="1:110" ht="13.2" x14ac:dyDescent="0.25">
      <c r="A58" s="41"/>
      <c r="B58" s="41" t="s">
        <v>154</v>
      </c>
      <c r="C58" s="17">
        <v>8</v>
      </c>
      <c r="AD58" s="70"/>
      <c r="AE58" s="82" t="str">
        <f>IF(D58=1,'#3b Salarisschalen referentie-c'!$Z$221,"")</f>
        <v/>
      </c>
      <c r="AF58" s="82" t="str">
        <f>IF(E58=1,'#3b Salarisschalen referentie-c'!$Z$221,"")</f>
        <v/>
      </c>
      <c r="AG58" s="82" t="str">
        <f>IF(F58=1,'#3b Salarisschalen referentie-c'!$Z$221,"")</f>
        <v/>
      </c>
      <c r="AH58" s="82" t="str">
        <f>IF(G58=1,'#3b Salarisschalen referentie-c'!$Z$221,"")</f>
        <v/>
      </c>
      <c r="AI58" s="82" t="str">
        <f>IF(H58=1,'#3b Salarisschalen referentie-c'!$Z$221,"")</f>
        <v/>
      </c>
      <c r="AJ58" s="82" t="str">
        <f>IF(I58=1,'#3b Salarisschalen referentie-c'!$Z$221,"")</f>
        <v/>
      </c>
      <c r="AK58" s="82" t="str">
        <f>IF(J58=1,'#3b Salarisschalen referentie-c'!$Z$221,"")</f>
        <v/>
      </c>
      <c r="AL58" s="82" t="str">
        <f>IF(K58=1,'#3b Salarisschalen referentie-c'!$Z$221,"")</f>
        <v/>
      </c>
      <c r="AM58" s="82" t="str">
        <f>IF(L58=1,'#3b Salarisschalen referentie-c'!$Z$221,"")</f>
        <v/>
      </c>
      <c r="AN58" s="82" t="str">
        <f>IF(M58=1,'#3b Salarisschalen referentie-c'!$Z$221,"")</f>
        <v/>
      </c>
      <c r="AO58" s="82" t="str">
        <f>IF(N58=1,'#3b Salarisschalen referentie-c'!$Z$221,"")</f>
        <v/>
      </c>
      <c r="AP58" s="82" t="str">
        <f>IF(O58=1,'#3b Salarisschalen referentie-c'!$Z$221,"")</f>
        <v/>
      </c>
      <c r="AQ58" s="82" t="str">
        <f>IF(P58=1,'#3b Salarisschalen referentie-c'!$Z$221,"")</f>
        <v/>
      </c>
      <c r="AR58" s="82" t="str">
        <f>IF(Q58=1,'#3b Salarisschalen referentie-c'!$Z$221,"")</f>
        <v/>
      </c>
      <c r="AS58" s="82" t="str">
        <f>IF(R58=1,'#3b Salarisschalen referentie-c'!$Z$221,"")</f>
        <v/>
      </c>
      <c r="AT58" s="82" t="str">
        <f>IF(S58=1,'#3b Salarisschalen referentie-c'!$Z$221,"")</f>
        <v/>
      </c>
      <c r="AU58" s="82" t="str">
        <f>IF(T58=1,'#3b Salarisschalen referentie-c'!$Z$221,"")</f>
        <v/>
      </c>
      <c r="AV58" s="82" t="str">
        <f>IF(U58=1,'#3b Salarisschalen referentie-c'!$Z$221,"")</f>
        <v/>
      </c>
      <c r="AW58" s="82" t="str">
        <f>IF(V58=1,'#3b Salarisschalen referentie-c'!$Z$221,"")</f>
        <v/>
      </c>
      <c r="AX58" s="82" t="str">
        <f>IF(W58=1,'#3b Salarisschalen referentie-c'!$Z$221,"")</f>
        <v/>
      </c>
      <c r="AY58" s="82" t="str">
        <f>IF(X58=1,'#3b Salarisschalen referentie-c'!$Z$221,"")</f>
        <v/>
      </c>
      <c r="AZ58" s="82" t="str">
        <f>IF(Y58=1,'#3b Salarisschalen referentie-c'!$Z$221,"")</f>
        <v/>
      </c>
      <c r="BA58" s="82" t="str">
        <f>IF(Z58=1,'#3b Salarisschalen referentie-c'!$Z$221,"")</f>
        <v/>
      </c>
      <c r="BB58" s="82" t="str">
        <f>IF(AA58=1,'#3b Salarisschalen referentie-c'!$Z$221,"")</f>
        <v/>
      </c>
      <c r="BC58" s="82" t="str">
        <f>IF(AB58=1,'#3b Salarisschalen referentie-c'!$Z$221,"")</f>
        <v/>
      </c>
      <c r="BD58" s="82" t="str">
        <f>IF(AC58=1,'#3b Salarisschalen referentie-c'!$Z$221,"")</f>
        <v/>
      </c>
      <c r="BE58" s="70"/>
      <c r="BF58" s="82" t="str">
        <f>IF(D58=1,'#3b Salarisschalen referentie-c'!$Z$222,"")</f>
        <v/>
      </c>
      <c r="BG58" s="82" t="str">
        <f>IF(E58=1,'#3b Salarisschalen referentie-c'!$Z$222,"")</f>
        <v/>
      </c>
      <c r="BH58" s="82" t="str">
        <f>IF(F58=1,'#3b Salarisschalen referentie-c'!$Z$222,"")</f>
        <v/>
      </c>
      <c r="BI58" s="82" t="str">
        <f>IF(G58=1,'#3b Salarisschalen referentie-c'!$Z$222,"")</f>
        <v/>
      </c>
      <c r="BJ58" s="82" t="str">
        <f>IF(H58=1,'#3b Salarisschalen referentie-c'!$Z$222,"")</f>
        <v/>
      </c>
      <c r="BK58" s="82" t="str">
        <f>IF(I58=1,'#3b Salarisschalen referentie-c'!$Z$222,"")</f>
        <v/>
      </c>
      <c r="BL58" s="82" t="str">
        <f>IF(J58=1,'#3b Salarisschalen referentie-c'!$Z$222,"")</f>
        <v/>
      </c>
      <c r="BM58" s="82" t="str">
        <f>IF(K58=1,'#3b Salarisschalen referentie-c'!$Z$222,"")</f>
        <v/>
      </c>
      <c r="BN58" s="82" t="str">
        <f>IF(L58=1,'#3b Salarisschalen referentie-c'!$Z$222,"")</f>
        <v/>
      </c>
      <c r="BO58" s="82" t="str">
        <f>IF(M58=1,'#3b Salarisschalen referentie-c'!$Z$222,"")</f>
        <v/>
      </c>
      <c r="BP58" s="82" t="str">
        <f>IF(N58=1,'#3b Salarisschalen referentie-c'!$Z$222,"")</f>
        <v/>
      </c>
      <c r="BQ58" s="82" t="str">
        <f>IF(O58=1,'#3b Salarisschalen referentie-c'!$Z$222,"")</f>
        <v/>
      </c>
      <c r="BR58" s="82" t="str">
        <f>IF(P58=1,'#3b Salarisschalen referentie-c'!$Z$222,"")</f>
        <v/>
      </c>
      <c r="BS58" s="82" t="str">
        <f>IF(Q58=1,'#3b Salarisschalen referentie-c'!$Z$222,"")</f>
        <v/>
      </c>
      <c r="BT58" s="82" t="str">
        <f>IF(R58=1,'#3b Salarisschalen referentie-c'!$Z$222,"")</f>
        <v/>
      </c>
      <c r="BU58" s="82" t="str">
        <f>IF(S58=1,'#3b Salarisschalen referentie-c'!$Z$222,"")</f>
        <v/>
      </c>
      <c r="BV58" s="82" t="str">
        <f>IF(T58=1,'#3b Salarisschalen referentie-c'!$Z$222,"")</f>
        <v/>
      </c>
      <c r="BW58" s="82" t="str">
        <f>IF(U58=1,'#3b Salarisschalen referentie-c'!$Z$222,"")</f>
        <v/>
      </c>
      <c r="BX58" s="82" t="str">
        <f>IF(V58=1,'#3b Salarisschalen referentie-c'!$Z$222,"")</f>
        <v/>
      </c>
      <c r="BY58" s="82" t="str">
        <f>IF(W58=1,'#3b Salarisschalen referentie-c'!$Z$222,"")</f>
        <v/>
      </c>
      <c r="BZ58" s="82" t="str">
        <f>IF(X58=1,'#3b Salarisschalen referentie-c'!$Z$222,"")</f>
        <v/>
      </c>
      <c r="CA58" s="82" t="str">
        <f>IF(Y58=1,'#3b Salarisschalen referentie-c'!$Z$222,"")</f>
        <v/>
      </c>
      <c r="CB58" s="82" t="str">
        <f>IF(Z58=1,'#3b Salarisschalen referentie-c'!$Z$222,"")</f>
        <v/>
      </c>
      <c r="CC58" s="82" t="str">
        <f>IF(AA58=1,'#3b Salarisschalen referentie-c'!$Z$222,"")</f>
        <v/>
      </c>
      <c r="CD58" s="82" t="str">
        <f>IF(AB58=1,'#3b Salarisschalen referentie-c'!$Z$222,"")</f>
        <v/>
      </c>
      <c r="CE58" s="82" t="str">
        <f>IF(AC58=1,'#3b Salarisschalen referentie-c'!$Z$222,"")</f>
        <v/>
      </c>
      <c r="CF58" s="70"/>
      <c r="CG58" s="82" t="str">
        <f>IF(D58=1,'#3b Salarisschalen referentie-c'!$Z$223,"")</f>
        <v/>
      </c>
      <c r="CH58" s="82" t="str">
        <f>IF(E58=1,'#3b Salarisschalen referentie-c'!$Z$223,"")</f>
        <v/>
      </c>
      <c r="CI58" s="82" t="str">
        <f>IF(F58=1,'#3b Salarisschalen referentie-c'!$Z$223,"")</f>
        <v/>
      </c>
      <c r="CJ58" s="82" t="str">
        <f>IF(G58=1,'#3b Salarisschalen referentie-c'!$Z$223,"")</f>
        <v/>
      </c>
      <c r="CK58" s="82" t="str">
        <f>IF(H58=1,'#3b Salarisschalen referentie-c'!$Z$223,"")</f>
        <v/>
      </c>
      <c r="CL58" s="82" t="str">
        <f>IF(I58=1,'#3b Salarisschalen referentie-c'!$Z$223,"")</f>
        <v/>
      </c>
      <c r="CM58" s="82" t="str">
        <f>IF(J58=1,'#3b Salarisschalen referentie-c'!$Z$223,"")</f>
        <v/>
      </c>
      <c r="CN58" s="82" t="str">
        <f>IF(K58=1,'#3b Salarisschalen referentie-c'!$Z$223,"")</f>
        <v/>
      </c>
      <c r="CO58" s="82" t="str">
        <f>IF(L58=1,'#3b Salarisschalen referentie-c'!$Z$223,"")</f>
        <v/>
      </c>
      <c r="CP58" s="82" t="str">
        <f>IF(M58=1,'#3b Salarisschalen referentie-c'!$Z$223,"")</f>
        <v/>
      </c>
      <c r="CQ58" s="82" t="str">
        <f>IF(N58=1,'#3b Salarisschalen referentie-c'!$Z$223,"")</f>
        <v/>
      </c>
      <c r="CR58" s="82" t="str">
        <f>IF(O58=1,'#3b Salarisschalen referentie-c'!$Z$223,"")</f>
        <v/>
      </c>
      <c r="CS58" s="82" t="str">
        <f>IF(P58=1,'#3b Salarisschalen referentie-c'!$Z$223,"")</f>
        <v/>
      </c>
      <c r="CT58" s="82" t="str">
        <f>IF(Q58=1,'#3b Salarisschalen referentie-c'!$Z$223,"")</f>
        <v/>
      </c>
      <c r="CU58" s="82" t="str">
        <f>IF(R58=1,'#3b Salarisschalen referentie-c'!$Z$223,"")</f>
        <v/>
      </c>
      <c r="CV58" s="82" t="str">
        <f>IF(S58=1,'#3b Salarisschalen referentie-c'!$Z$223,"")</f>
        <v/>
      </c>
      <c r="CW58" s="82" t="str">
        <f>IF(T58=1,'#3b Salarisschalen referentie-c'!$Z$223,"")</f>
        <v/>
      </c>
      <c r="CX58" s="82" t="str">
        <f>IF(U58=1,'#3b Salarisschalen referentie-c'!$Z$223,"")</f>
        <v/>
      </c>
      <c r="CY58" s="82" t="str">
        <f>IF(V58=1,'#3b Salarisschalen referentie-c'!$Z$223,"")</f>
        <v/>
      </c>
      <c r="CZ58" s="82" t="str">
        <f>IF(W58=1,'#3b Salarisschalen referentie-c'!$Z$223,"")</f>
        <v/>
      </c>
      <c r="DA58" s="82" t="str">
        <f>IF(X58=1,'#3b Salarisschalen referentie-c'!$Z$223,"")</f>
        <v/>
      </c>
      <c r="DB58" s="82" t="str">
        <f>IF(Y58=1,'#3b Salarisschalen referentie-c'!$Z$223,"")</f>
        <v/>
      </c>
      <c r="DC58" s="82" t="str">
        <f>IF(Z58=1,'#3b Salarisschalen referentie-c'!$Z$223,"")</f>
        <v/>
      </c>
      <c r="DD58" s="82" t="str">
        <f>IF(AA58=1,'#3b Salarisschalen referentie-c'!$Z$223,"")</f>
        <v/>
      </c>
      <c r="DE58" s="82" t="str">
        <f>IF(AB58=1,'#3b Salarisschalen referentie-c'!$Z$223,"")</f>
        <v/>
      </c>
      <c r="DF58" s="82" t="str">
        <f>IF(AC58=1,'#3b Salarisschalen referentie-c'!$Z$223,"")</f>
        <v/>
      </c>
    </row>
    <row r="59" spans="1:110" ht="13.2" x14ac:dyDescent="0.25">
      <c r="A59" s="41"/>
      <c r="B59" s="41" t="s">
        <v>155</v>
      </c>
      <c r="C59" s="17">
        <v>8</v>
      </c>
      <c r="T59" s="17"/>
      <c r="AD59" s="70"/>
      <c r="AE59" s="82" t="str">
        <f>IF(D59=1,'#3b Salarisschalen referentie-c'!$Z$221,"")</f>
        <v/>
      </c>
      <c r="AF59" s="82" t="str">
        <f>IF(E59=1,'#3b Salarisschalen referentie-c'!$Z$221,"")</f>
        <v/>
      </c>
      <c r="AG59" s="82" t="str">
        <f>IF(F59=1,'#3b Salarisschalen referentie-c'!$Z$221,"")</f>
        <v/>
      </c>
      <c r="AH59" s="82" t="str">
        <f>IF(G59=1,'#3b Salarisschalen referentie-c'!$Z$221,"")</f>
        <v/>
      </c>
      <c r="AI59" s="82" t="str">
        <f>IF(H59=1,'#3b Salarisschalen referentie-c'!$Z$221,"")</f>
        <v/>
      </c>
      <c r="AJ59" s="82" t="str">
        <f>IF(I59=1,'#3b Salarisschalen referentie-c'!$Z$221,"")</f>
        <v/>
      </c>
      <c r="AK59" s="82" t="str">
        <f>IF(J59=1,'#3b Salarisschalen referentie-c'!$Z$221,"")</f>
        <v/>
      </c>
      <c r="AL59" s="82" t="str">
        <f>IF(K59=1,'#3b Salarisschalen referentie-c'!$Z$221,"")</f>
        <v/>
      </c>
      <c r="AM59" s="82" t="str">
        <f>IF(L59=1,'#3b Salarisschalen referentie-c'!$Z$221,"")</f>
        <v/>
      </c>
      <c r="AN59" s="82" t="str">
        <f>IF(M59=1,'#3b Salarisschalen referentie-c'!$Z$221,"")</f>
        <v/>
      </c>
      <c r="AO59" s="82" t="str">
        <f>IF(N59=1,'#3b Salarisschalen referentie-c'!$Z$221,"")</f>
        <v/>
      </c>
      <c r="AP59" s="82" t="str">
        <f>IF(O59=1,'#3b Salarisschalen referentie-c'!$Z$221,"")</f>
        <v/>
      </c>
      <c r="AQ59" s="82" t="str">
        <f>IF(P59=1,'#3b Salarisschalen referentie-c'!$Z$221,"")</f>
        <v/>
      </c>
      <c r="AR59" s="82" t="str">
        <f>IF(Q59=1,'#3b Salarisschalen referentie-c'!$Z$221,"")</f>
        <v/>
      </c>
      <c r="AS59" s="82" t="str">
        <f>IF(R59=1,'#3b Salarisschalen referentie-c'!$Z$221,"")</f>
        <v/>
      </c>
      <c r="AT59" s="82" t="str">
        <f>IF(S59=1,'#3b Salarisschalen referentie-c'!$Z$221,"")</f>
        <v/>
      </c>
      <c r="AU59" s="82" t="str">
        <f>IF(T59=1,'#3b Salarisschalen referentie-c'!$Z$221,"")</f>
        <v/>
      </c>
      <c r="AV59" s="82" t="str">
        <f>IF(U59=1,'#3b Salarisschalen referentie-c'!$Z$221,"")</f>
        <v/>
      </c>
      <c r="AW59" s="82" t="str">
        <f>IF(V59=1,'#3b Salarisschalen referentie-c'!$Z$221,"")</f>
        <v/>
      </c>
      <c r="AX59" s="82" t="str">
        <f>IF(W59=1,'#3b Salarisschalen referentie-c'!$Z$221,"")</f>
        <v/>
      </c>
      <c r="AY59" s="82" t="str">
        <f>IF(X59=1,'#3b Salarisschalen referentie-c'!$Z$221,"")</f>
        <v/>
      </c>
      <c r="AZ59" s="82" t="str">
        <f>IF(Y59=1,'#3b Salarisschalen referentie-c'!$Z$221,"")</f>
        <v/>
      </c>
      <c r="BA59" s="82" t="str">
        <f>IF(Z59=1,'#3b Salarisschalen referentie-c'!$Z$221,"")</f>
        <v/>
      </c>
      <c r="BB59" s="82" t="str">
        <f>IF(AA59=1,'#3b Salarisschalen referentie-c'!$Z$221,"")</f>
        <v/>
      </c>
      <c r="BC59" s="82" t="str">
        <f>IF(AB59=1,'#3b Salarisschalen referentie-c'!$Z$221,"")</f>
        <v/>
      </c>
      <c r="BD59" s="82" t="str">
        <f>IF(AC59=1,'#3b Salarisschalen referentie-c'!$Z$221,"")</f>
        <v/>
      </c>
      <c r="BE59" s="70"/>
      <c r="BF59" s="82" t="str">
        <f>IF(D59=1,'#3b Salarisschalen referentie-c'!$Z$222,"")</f>
        <v/>
      </c>
      <c r="BG59" s="82" t="str">
        <f>IF(E59=1,'#3b Salarisschalen referentie-c'!$Z$222,"")</f>
        <v/>
      </c>
      <c r="BH59" s="82" t="str">
        <f>IF(F59=1,'#3b Salarisschalen referentie-c'!$Z$222,"")</f>
        <v/>
      </c>
      <c r="BI59" s="82" t="str">
        <f>IF(G59=1,'#3b Salarisschalen referentie-c'!$Z$222,"")</f>
        <v/>
      </c>
      <c r="BJ59" s="82" t="str">
        <f>IF(H59=1,'#3b Salarisschalen referentie-c'!$Z$222,"")</f>
        <v/>
      </c>
      <c r="BK59" s="82" t="str">
        <f>IF(I59=1,'#3b Salarisschalen referentie-c'!$Z$222,"")</f>
        <v/>
      </c>
      <c r="BL59" s="82" t="str">
        <f>IF(J59=1,'#3b Salarisschalen referentie-c'!$Z$222,"")</f>
        <v/>
      </c>
      <c r="BM59" s="82" t="str">
        <f>IF(K59=1,'#3b Salarisschalen referentie-c'!$Z$222,"")</f>
        <v/>
      </c>
      <c r="BN59" s="82" t="str">
        <f>IF(L59=1,'#3b Salarisschalen referentie-c'!$Z$222,"")</f>
        <v/>
      </c>
      <c r="BO59" s="82" t="str">
        <f>IF(M59=1,'#3b Salarisschalen referentie-c'!$Z$222,"")</f>
        <v/>
      </c>
      <c r="BP59" s="82" t="str">
        <f>IF(N59=1,'#3b Salarisschalen referentie-c'!$Z$222,"")</f>
        <v/>
      </c>
      <c r="BQ59" s="82" t="str">
        <f>IF(O59=1,'#3b Salarisschalen referentie-c'!$Z$222,"")</f>
        <v/>
      </c>
      <c r="BR59" s="82" t="str">
        <f>IF(P59=1,'#3b Salarisschalen referentie-c'!$Z$222,"")</f>
        <v/>
      </c>
      <c r="BS59" s="82" t="str">
        <f>IF(Q59=1,'#3b Salarisschalen referentie-c'!$Z$222,"")</f>
        <v/>
      </c>
      <c r="BT59" s="82" t="str">
        <f>IF(R59=1,'#3b Salarisschalen referentie-c'!$Z$222,"")</f>
        <v/>
      </c>
      <c r="BU59" s="82" t="str">
        <f>IF(S59=1,'#3b Salarisschalen referentie-c'!$Z$222,"")</f>
        <v/>
      </c>
      <c r="BV59" s="82" t="str">
        <f>IF(T59=1,'#3b Salarisschalen referentie-c'!$Z$222,"")</f>
        <v/>
      </c>
      <c r="BW59" s="82" t="str">
        <f>IF(U59=1,'#3b Salarisschalen referentie-c'!$Z$222,"")</f>
        <v/>
      </c>
      <c r="BX59" s="82" t="str">
        <f>IF(V59=1,'#3b Salarisschalen referentie-c'!$Z$222,"")</f>
        <v/>
      </c>
      <c r="BY59" s="82" t="str">
        <f>IF(W59=1,'#3b Salarisschalen referentie-c'!$Z$222,"")</f>
        <v/>
      </c>
      <c r="BZ59" s="82" t="str">
        <f>IF(X59=1,'#3b Salarisschalen referentie-c'!$Z$222,"")</f>
        <v/>
      </c>
      <c r="CA59" s="82" t="str">
        <f>IF(Y59=1,'#3b Salarisschalen referentie-c'!$Z$222,"")</f>
        <v/>
      </c>
      <c r="CB59" s="82" t="str">
        <f>IF(Z59=1,'#3b Salarisschalen referentie-c'!$Z$222,"")</f>
        <v/>
      </c>
      <c r="CC59" s="82" t="str">
        <f>IF(AA59=1,'#3b Salarisschalen referentie-c'!$Z$222,"")</f>
        <v/>
      </c>
      <c r="CD59" s="82" t="str">
        <f>IF(AB59=1,'#3b Salarisschalen referentie-c'!$Z$222,"")</f>
        <v/>
      </c>
      <c r="CE59" s="82" t="str">
        <f>IF(AC59=1,'#3b Salarisschalen referentie-c'!$Z$222,"")</f>
        <v/>
      </c>
      <c r="CF59" s="70"/>
      <c r="CG59" s="82" t="str">
        <f>IF(D59=1,'#3b Salarisschalen referentie-c'!$Z$223,"")</f>
        <v/>
      </c>
      <c r="CH59" s="82" t="str">
        <f>IF(E59=1,'#3b Salarisschalen referentie-c'!$Z$223,"")</f>
        <v/>
      </c>
      <c r="CI59" s="82" t="str">
        <f>IF(F59=1,'#3b Salarisschalen referentie-c'!$Z$223,"")</f>
        <v/>
      </c>
      <c r="CJ59" s="82" t="str">
        <f>IF(G59=1,'#3b Salarisschalen referentie-c'!$Z$223,"")</f>
        <v/>
      </c>
      <c r="CK59" s="82" t="str">
        <f>IF(H59=1,'#3b Salarisschalen referentie-c'!$Z$223,"")</f>
        <v/>
      </c>
      <c r="CL59" s="82" t="str">
        <f>IF(I59=1,'#3b Salarisschalen referentie-c'!$Z$223,"")</f>
        <v/>
      </c>
      <c r="CM59" s="82" t="str">
        <f>IF(J59=1,'#3b Salarisschalen referentie-c'!$Z$223,"")</f>
        <v/>
      </c>
      <c r="CN59" s="82" t="str">
        <f>IF(K59=1,'#3b Salarisschalen referentie-c'!$Z$223,"")</f>
        <v/>
      </c>
      <c r="CO59" s="82" t="str">
        <f>IF(L59=1,'#3b Salarisschalen referentie-c'!$Z$223,"")</f>
        <v/>
      </c>
      <c r="CP59" s="82" t="str">
        <f>IF(M59=1,'#3b Salarisschalen referentie-c'!$Z$223,"")</f>
        <v/>
      </c>
      <c r="CQ59" s="82" t="str">
        <f>IF(N59=1,'#3b Salarisschalen referentie-c'!$Z$223,"")</f>
        <v/>
      </c>
      <c r="CR59" s="82" t="str">
        <f>IF(O59=1,'#3b Salarisschalen referentie-c'!$Z$223,"")</f>
        <v/>
      </c>
      <c r="CS59" s="82" t="str">
        <f>IF(P59=1,'#3b Salarisschalen referentie-c'!$Z$223,"")</f>
        <v/>
      </c>
      <c r="CT59" s="82" t="str">
        <f>IF(Q59=1,'#3b Salarisschalen referentie-c'!$Z$223,"")</f>
        <v/>
      </c>
      <c r="CU59" s="82" t="str">
        <f>IF(R59=1,'#3b Salarisschalen referentie-c'!$Z$223,"")</f>
        <v/>
      </c>
      <c r="CV59" s="82" t="str">
        <f>IF(S59=1,'#3b Salarisschalen referentie-c'!$Z$223,"")</f>
        <v/>
      </c>
      <c r="CW59" s="82" t="str">
        <f>IF(T59=1,'#3b Salarisschalen referentie-c'!$Z$223,"")</f>
        <v/>
      </c>
      <c r="CX59" s="82" t="str">
        <f>IF(U59=1,'#3b Salarisschalen referentie-c'!$Z$223,"")</f>
        <v/>
      </c>
      <c r="CY59" s="82" t="str">
        <f>IF(V59=1,'#3b Salarisschalen referentie-c'!$Z$223,"")</f>
        <v/>
      </c>
      <c r="CZ59" s="82" t="str">
        <f>IF(W59=1,'#3b Salarisschalen referentie-c'!$Z$223,"")</f>
        <v/>
      </c>
      <c r="DA59" s="82" t="str">
        <f>IF(X59=1,'#3b Salarisschalen referentie-c'!$Z$223,"")</f>
        <v/>
      </c>
      <c r="DB59" s="82" t="str">
        <f>IF(Y59=1,'#3b Salarisschalen referentie-c'!$Z$223,"")</f>
        <v/>
      </c>
      <c r="DC59" s="82" t="str">
        <f>IF(Z59=1,'#3b Salarisschalen referentie-c'!$Z$223,"")</f>
        <v/>
      </c>
      <c r="DD59" s="82" t="str">
        <f>IF(AA59=1,'#3b Salarisschalen referentie-c'!$Z$223,"")</f>
        <v/>
      </c>
      <c r="DE59" s="82" t="str">
        <f>IF(AB59=1,'#3b Salarisschalen referentie-c'!$Z$223,"")</f>
        <v/>
      </c>
      <c r="DF59" s="82" t="str">
        <f>IF(AC59=1,'#3b Salarisschalen referentie-c'!$Z$223,"")</f>
        <v/>
      </c>
    </row>
    <row r="60" spans="1:110" ht="13.2" x14ac:dyDescent="0.25">
      <c r="A60" s="41"/>
      <c r="B60" s="86" t="s">
        <v>156</v>
      </c>
      <c r="C60" s="17">
        <v>8</v>
      </c>
      <c r="X60" s="17">
        <v>1</v>
      </c>
      <c r="AD60" s="70"/>
      <c r="AE60" s="82" t="str">
        <f>IF(D60=1,'#3b Salarisschalen referentie-c'!$Z$221,"")</f>
        <v/>
      </c>
      <c r="AF60" s="82" t="str">
        <f>IF(E60=1,'#3b Salarisschalen referentie-c'!$Z$221,"")</f>
        <v/>
      </c>
      <c r="AG60" s="82" t="str">
        <f>IF(F60=1,'#3b Salarisschalen referentie-c'!$Z$221,"")</f>
        <v/>
      </c>
      <c r="AH60" s="82" t="str">
        <f>IF(G60=1,'#3b Salarisschalen referentie-c'!$Z$221,"")</f>
        <v/>
      </c>
      <c r="AI60" s="82" t="str">
        <f>IF(H60=1,'#3b Salarisschalen referentie-c'!$Z$221,"")</f>
        <v/>
      </c>
      <c r="AJ60" s="82" t="str">
        <f>IF(I60=1,'#3b Salarisschalen referentie-c'!$Z$221,"")</f>
        <v/>
      </c>
      <c r="AK60" s="82" t="str">
        <f>IF(J60=1,'#3b Salarisschalen referentie-c'!$Z$221,"")</f>
        <v/>
      </c>
      <c r="AL60" s="82" t="str">
        <f>IF(K60=1,'#3b Salarisschalen referentie-c'!$Z$221,"")</f>
        <v/>
      </c>
      <c r="AM60" s="82" t="str">
        <f>IF(L60=1,'#3b Salarisschalen referentie-c'!$Z$221,"")</f>
        <v/>
      </c>
      <c r="AN60" s="82" t="str">
        <f>IF(M60=1,'#3b Salarisschalen referentie-c'!$Z$221,"")</f>
        <v/>
      </c>
      <c r="AO60" s="82" t="str">
        <f>IF(N60=1,'#3b Salarisschalen referentie-c'!$Z$221,"")</f>
        <v/>
      </c>
      <c r="AP60" s="82" t="str">
        <f>IF(O60=1,'#3b Salarisschalen referentie-c'!$Z$221,"")</f>
        <v/>
      </c>
      <c r="AQ60" s="82" t="str">
        <f>IF(P60=1,'#3b Salarisschalen referentie-c'!$Z$221,"")</f>
        <v/>
      </c>
      <c r="AR60" s="82" t="str">
        <f>IF(Q60=1,'#3b Salarisschalen referentie-c'!$Z$221,"")</f>
        <v/>
      </c>
      <c r="AS60" s="82" t="str">
        <f>IF(R60=1,'#3b Salarisschalen referentie-c'!$Z$221,"")</f>
        <v/>
      </c>
      <c r="AT60" s="82" t="str">
        <f>IF(S60=1,'#3b Salarisschalen referentie-c'!$Z$221,"")</f>
        <v/>
      </c>
      <c r="AU60" s="82" t="str">
        <f>IF(T60=1,'#3b Salarisschalen referentie-c'!$Z$221,"")</f>
        <v/>
      </c>
      <c r="AV60" s="82" t="str">
        <f>IF(U60=1,'#3b Salarisschalen referentie-c'!$Z$221,"")</f>
        <v/>
      </c>
      <c r="AW60" s="82" t="str">
        <f>IF(V60=1,'#3b Salarisschalen referentie-c'!$Z$221,"")</f>
        <v/>
      </c>
      <c r="AX60" s="82" t="str">
        <f>IF(W60=1,'#3b Salarisschalen referentie-c'!$Z$221,"")</f>
        <v/>
      </c>
      <c r="AY60" s="83">
        <f>IF(X60=1,'#3b Salarisschalen referentie-c'!$Z$221,"")</f>
        <v>22.525228255646326</v>
      </c>
      <c r="AZ60" s="82" t="str">
        <f>IF(Y60=1,'#3b Salarisschalen referentie-c'!$Z$221,"")</f>
        <v/>
      </c>
      <c r="BA60" s="82" t="str">
        <f>IF(Z60=1,'#3b Salarisschalen referentie-c'!$Z$221,"")</f>
        <v/>
      </c>
      <c r="BB60" s="82" t="str">
        <f>IF(AA60=1,'#3b Salarisschalen referentie-c'!$Z$221,"")</f>
        <v/>
      </c>
      <c r="BC60" s="82" t="str">
        <f>IF(AB60=1,'#3b Salarisschalen referentie-c'!$Z$221,"")</f>
        <v/>
      </c>
      <c r="BD60" s="82" t="str">
        <f>IF(AC60=1,'#3b Salarisschalen referentie-c'!$Z$221,"")</f>
        <v/>
      </c>
      <c r="BE60" s="70"/>
      <c r="BF60" s="82" t="str">
        <f>IF(D60=1,'#3b Salarisschalen referentie-c'!$Z$222,"")</f>
        <v/>
      </c>
      <c r="BG60" s="82" t="str">
        <f>IF(E60=1,'#3b Salarisschalen referentie-c'!$Z$222,"")</f>
        <v/>
      </c>
      <c r="BH60" s="82" t="str">
        <f>IF(F60=1,'#3b Salarisschalen referentie-c'!$Z$222,"")</f>
        <v/>
      </c>
      <c r="BI60" s="82" t="str">
        <f>IF(G60=1,'#3b Salarisschalen referentie-c'!$Z$222,"")</f>
        <v/>
      </c>
      <c r="BJ60" s="82" t="str">
        <f>IF(H60=1,'#3b Salarisschalen referentie-c'!$Z$222,"")</f>
        <v/>
      </c>
      <c r="BK60" s="82" t="str">
        <f>IF(I60=1,'#3b Salarisschalen referentie-c'!$Z$222,"")</f>
        <v/>
      </c>
      <c r="BL60" s="82" t="str">
        <f>IF(J60=1,'#3b Salarisschalen referentie-c'!$Z$222,"")</f>
        <v/>
      </c>
      <c r="BM60" s="82" t="str">
        <f>IF(K60=1,'#3b Salarisschalen referentie-c'!$Z$222,"")</f>
        <v/>
      </c>
      <c r="BN60" s="82" t="str">
        <f>IF(L60=1,'#3b Salarisschalen referentie-c'!$Z$222,"")</f>
        <v/>
      </c>
      <c r="BO60" s="82" t="str">
        <f>IF(M60=1,'#3b Salarisschalen referentie-c'!$Z$222,"")</f>
        <v/>
      </c>
      <c r="BP60" s="82" t="str">
        <f>IF(N60=1,'#3b Salarisschalen referentie-c'!$Z$222,"")</f>
        <v/>
      </c>
      <c r="BQ60" s="82" t="str">
        <f>IF(O60=1,'#3b Salarisschalen referentie-c'!$Z$222,"")</f>
        <v/>
      </c>
      <c r="BR60" s="82" t="str">
        <f>IF(P60=1,'#3b Salarisschalen referentie-c'!$Z$222,"")</f>
        <v/>
      </c>
      <c r="BS60" s="82" t="str">
        <f>IF(Q60=1,'#3b Salarisschalen referentie-c'!$Z$222,"")</f>
        <v/>
      </c>
      <c r="BT60" s="82" t="str">
        <f>IF(R60=1,'#3b Salarisschalen referentie-c'!$Z$222,"")</f>
        <v/>
      </c>
      <c r="BU60" s="82" t="str">
        <f>IF(S60=1,'#3b Salarisschalen referentie-c'!$Z$222,"")</f>
        <v/>
      </c>
      <c r="BV60" s="82" t="str">
        <f>IF(T60=1,'#3b Salarisschalen referentie-c'!$Z$222,"")</f>
        <v/>
      </c>
      <c r="BW60" s="82" t="str">
        <f>IF(U60=1,'#3b Salarisschalen referentie-c'!$Z$222,"")</f>
        <v/>
      </c>
      <c r="BX60" s="82" t="str">
        <f>IF(V60=1,'#3b Salarisschalen referentie-c'!$Z$222,"")</f>
        <v/>
      </c>
      <c r="BY60" s="82" t="str">
        <f>IF(W60=1,'#3b Salarisschalen referentie-c'!$Z$222,"")</f>
        <v/>
      </c>
      <c r="BZ60" s="83">
        <f>IF(X60=1,'#3b Salarisschalen referentie-c'!$Z$222,"")</f>
        <v>24.792167227294573</v>
      </c>
      <c r="CA60" s="82" t="str">
        <f>IF(Y60=1,'#3b Salarisschalen referentie-c'!$Z$222,"")</f>
        <v/>
      </c>
      <c r="CB60" s="82" t="str">
        <f>IF(Z60=1,'#3b Salarisschalen referentie-c'!$Z$222,"")</f>
        <v/>
      </c>
      <c r="CC60" s="82" t="str">
        <f>IF(AA60=1,'#3b Salarisschalen referentie-c'!$Z$222,"")</f>
        <v/>
      </c>
      <c r="CD60" s="82" t="str">
        <f>IF(AB60=1,'#3b Salarisschalen referentie-c'!$Z$222,"")</f>
        <v/>
      </c>
      <c r="CE60" s="82" t="str">
        <f>IF(AC60=1,'#3b Salarisschalen referentie-c'!$Z$222,"")</f>
        <v/>
      </c>
      <c r="CF60" s="70"/>
      <c r="CG60" s="82" t="str">
        <f>IF(D60=1,'#3b Salarisschalen referentie-c'!$Z$223,"")</f>
        <v/>
      </c>
      <c r="CH60" s="82" t="str">
        <f>IF(E60=1,'#3b Salarisschalen referentie-c'!$Z$223,"")</f>
        <v/>
      </c>
      <c r="CI60" s="82" t="str">
        <f>IF(F60=1,'#3b Salarisschalen referentie-c'!$Z$223,"")</f>
        <v/>
      </c>
      <c r="CJ60" s="82" t="str">
        <f>IF(G60=1,'#3b Salarisschalen referentie-c'!$Z$223,"")</f>
        <v/>
      </c>
      <c r="CK60" s="82" t="str">
        <f>IF(H60=1,'#3b Salarisschalen referentie-c'!$Z$223,"")</f>
        <v/>
      </c>
      <c r="CL60" s="82" t="str">
        <f>IF(I60=1,'#3b Salarisschalen referentie-c'!$Z$223,"")</f>
        <v/>
      </c>
      <c r="CM60" s="82" t="str">
        <f>IF(J60=1,'#3b Salarisschalen referentie-c'!$Z$223,"")</f>
        <v/>
      </c>
      <c r="CN60" s="82" t="str">
        <f>IF(K60=1,'#3b Salarisschalen referentie-c'!$Z$223,"")</f>
        <v/>
      </c>
      <c r="CO60" s="82" t="str">
        <f>IF(L60=1,'#3b Salarisschalen referentie-c'!$Z$223,"")</f>
        <v/>
      </c>
      <c r="CP60" s="82" t="str">
        <f>IF(M60=1,'#3b Salarisschalen referentie-c'!$Z$223,"")</f>
        <v/>
      </c>
      <c r="CQ60" s="82" t="str">
        <f>IF(N60=1,'#3b Salarisschalen referentie-c'!$Z$223,"")</f>
        <v/>
      </c>
      <c r="CR60" s="82" t="str">
        <f>IF(O60=1,'#3b Salarisschalen referentie-c'!$Z$223,"")</f>
        <v/>
      </c>
      <c r="CS60" s="82" t="str">
        <f>IF(P60=1,'#3b Salarisschalen referentie-c'!$Z$223,"")</f>
        <v/>
      </c>
      <c r="CT60" s="82" t="str">
        <f>IF(Q60=1,'#3b Salarisschalen referentie-c'!$Z$223,"")</f>
        <v/>
      </c>
      <c r="CU60" s="82" t="str">
        <f>IF(R60=1,'#3b Salarisschalen referentie-c'!$Z$223,"")</f>
        <v/>
      </c>
      <c r="CV60" s="82" t="str">
        <f>IF(S60=1,'#3b Salarisschalen referentie-c'!$Z$223,"")</f>
        <v/>
      </c>
      <c r="CW60" s="82" t="str">
        <f>IF(T60=1,'#3b Salarisschalen referentie-c'!$Z$223,"")</f>
        <v/>
      </c>
      <c r="CX60" s="82" t="str">
        <f>IF(U60=1,'#3b Salarisschalen referentie-c'!$Z$223,"")</f>
        <v/>
      </c>
      <c r="CY60" s="82" t="str">
        <f>IF(V60=1,'#3b Salarisschalen referentie-c'!$Z$223,"")</f>
        <v/>
      </c>
      <c r="CZ60" s="82" t="str">
        <f>IF(W60=1,'#3b Salarisschalen referentie-c'!$Z$223,"")</f>
        <v/>
      </c>
      <c r="DA60" s="83">
        <f>IF(X60=1,'#3b Salarisschalen referentie-c'!$Z$223,"")</f>
        <v>29.446580169790163</v>
      </c>
      <c r="DB60" s="82" t="str">
        <f>IF(Y60=1,'#3b Salarisschalen referentie-c'!$Z$223,"")</f>
        <v/>
      </c>
      <c r="DC60" s="82" t="str">
        <f>IF(Z60=1,'#3b Salarisschalen referentie-c'!$Z$223,"")</f>
        <v/>
      </c>
      <c r="DD60" s="82" t="str">
        <f>IF(AA60=1,'#3b Salarisschalen referentie-c'!$Z$223,"")</f>
        <v/>
      </c>
      <c r="DE60" s="82" t="str">
        <f>IF(AB60=1,'#3b Salarisschalen referentie-c'!$Z$223,"")</f>
        <v/>
      </c>
      <c r="DF60" s="82" t="str">
        <f>IF(AC60=1,'#3b Salarisschalen referentie-c'!$Z$223,"")</f>
        <v/>
      </c>
    </row>
    <row r="61" spans="1:110" ht="13.2" x14ac:dyDescent="0.25">
      <c r="A61" s="41"/>
      <c r="B61" s="86" t="s">
        <v>157</v>
      </c>
      <c r="C61" s="17">
        <v>8</v>
      </c>
      <c r="X61" s="17"/>
      <c r="Y61" s="17">
        <v>1</v>
      </c>
      <c r="AD61" s="70"/>
      <c r="AE61" s="82" t="str">
        <f>IF(D61=1,'#3b Salarisschalen referentie-c'!$Z$221,"")</f>
        <v/>
      </c>
      <c r="AF61" s="82" t="str">
        <f>IF(E61=1,'#3b Salarisschalen referentie-c'!$Z$221,"")</f>
        <v/>
      </c>
      <c r="AG61" s="82" t="str">
        <f>IF(F61=1,'#3b Salarisschalen referentie-c'!$Z$221,"")</f>
        <v/>
      </c>
      <c r="AH61" s="82" t="str">
        <f>IF(G61=1,'#3b Salarisschalen referentie-c'!$Z$221,"")</f>
        <v/>
      </c>
      <c r="AI61" s="82" t="str">
        <f>IF(H61=1,'#3b Salarisschalen referentie-c'!$Z$221,"")</f>
        <v/>
      </c>
      <c r="AJ61" s="82" t="str">
        <f>IF(I61=1,'#3b Salarisschalen referentie-c'!$Z$221,"")</f>
        <v/>
      </c>
      <c r="AK61" s="82" t="str">
        <f>IF(J61=1,'#3b Salarisschalen referentie-c'!$Z$221,"")</f>
        <v/>
      </c>
      <c r="AL61" s="82" t="str">
        <f>IF(K61=1,'#3b Salarisschalen referentie-c'!$Z$221,"")</f>
        <v/>
      </c>
      <c r="AM61" s="82" t="str">
        <f>IF(L61=1,'#3b Salarisschalen referentie-c'!$Z$221,"")</f>
        <v/>
      </c>
      <c r="AN61" s="82" t="str">
        <f>IF(M61=1,'#3b Salarisschalen referentie-c'!$Z$221,"")</f>
        <v/>
      </c>
      <c r="AO61" s="82" t="str">
        <f>IF(N61=1,'#3b Salarisschalen referentie-c'!$Z$221,"")</f>
        <v/>
      </c>
      <c r="AP61" s="82" t="str">
        <f>IF(O61=1,'#3b Salarisschalen referentie-c'!$Z$221,"")</f>
        <v/>
      </c>
      <c r="AQ61" s="82" t="str">
        <f>IF(P61=1,'#3b Salarisschalen referentie-c'!$Z$221,"")</f>
        <v/>
      </c>
      <c r="AR61" s="82" t="str">
        <f>IF(Q61=1,'#3b Salarisschalen referentie-c'!$Z$221,"")</f>
        <v/>
      </c>
      <c r="AS61" s="82" t="str">
        <f>IF(R61=1,'#3b Salarisschalen referentie-c'!$Z$221,"")</f>
        <v/>
      </c>
      <c r="AT61" s="82" t="str">
        <f>IF(S61=1,'#3b Salarisschalen referentie-c'!$Z$221,"")</f>
        <v/>
      </c>
      <c r="AU61" s="82" t="str">
        <f>IF(T61=1,'#3b Salarisschalen referentie-c'!$Z$221,"")</f>
        <v/>
      </c>
      <c r="AV61" s="82" t="str">
        <f>IF(U61=1,'#3b Salarisschalen referentie-c'!$Z$221,"")</f>
        <v/>
      </c>
      <c r="AW61" s="82" t="str">
        <f>IF(V61=1,'#3b Salarisschalen referentie-c'!$Z$221,"")</f>
        <v/>
      </c>
      <c r="AX61" s="82" t="str">
        <f>IF(W61=1,'#3b Salarisschalen referentie-c'!$Z$221,"")</f>
        <v/>
      </c>
      <c r="AY61" s="82" t="str">
        <f>IF(X61=1,'#3b Salarisschalen referentie-c'!$Z$221,"")</f>
        <v/>
      </c>
      <c r="AZ61" s="83">
        <f>IF(Y61=1,'#3b Salarisschalen referentie-c'!$Z$221,"")</f>
        <v>22.525228255646326</v>
      </c>
      <c r="BA61" s="82" t="str">
        <f>IF(Z61=1,'#3b Salarisschalen referentie-c'!$Z$221,"")</f>
        <v/>
      </c>
      <c r="BB61" s="82" t="str">
        <f>IF(AA61=1,'#3b Salarisschalen referentie-c'!$Z$221,"")</f>
        <v/>
      </c>
      <c r="BC61" s="82" t="str">
        <f>IF(AB61=1,'#3b Salarisschalen referentie-c'!$Z$221,"")</f>
        <v/>
      </c>
      <c r="BD61" s="82" t="str">
        <f>IF(AC61=1,'#3b Salarisschalen referentie-c'!$Z$221,"")</f>
        <v/>
      </c>
      <c r="BE61" s="70"/>
      <c r="BF61" s="82" t="str">
        <f>IF(D61=1,'#3b Salarisschalen referentie-c'!$Z$222,"")</f>
        <v/>
      </c>
      <c r="BG61" s="82" t="str">
        <f>IF(E61=1,'#3b Salarisschalen referentie-c'!$Z$222,"")</f>
        <v/>
      </c>
      <c r="BH61" s="82" t="str">
        <f>IF(F61=1,'#3b Salarisschalen referentie-c'!$Z$222,"")</f>
        <v/>
      </c>
      <c r="BI61" s="82" t="str">
        <f>IF(G61=1,'#3b Salarisschalen referentie-c'!$Z$222,"")</f>
        <v/>
      </c>
      <c r="BJ61" s="82" t="str">
        <f>IF(H61=1,'#3b Salarisschalen referentie-c'!$Z$222,"")</f>
        <v/>
      </c>
      <c r="BK61" s="82" t="str">
        <f>IF(I61=1,'#3b Salarisschalen referentie-c'!$Z$222,"")</f>
        <v/>
      </c>
      <c r="BL61" s="82" t="str">
        <f>IF(J61=1,'#3b Salarisschalen referentie-c'!$Z$222,"")</f>
        <v/>
      </c>
      <c r="BM61" s="82" t="str">
        <f>IF(K61=1,'#3b Salarisschalen referentie-c'!$Z$222,"")</f>
        <v/>
      </c>
      <c r="BN61" s="82" t="str">
        <f>IF(L61=1,'#3b Salarisschalen referentie-c'!$Z$222,"")</f>
        <v/>
      </c>
      <c r="BO61" s="82" t="str">
        <f>IF(M61=1,'#3b Salarisschalen referentie-c'!$Z$222,"")</f>
        <v/>
      </c>
      <c r="BP61" s="82" t="str">
        <f>IF(N61=1,'#3b Salarisschalen referentie-c'!$Z$222,"")</f>
        <v/>
      </c>
      <c r="BQ61" s="82" t="str">
        <f>IF(O61=1,'#3b Salarisschalen referentie-c'!$Z$222,"")</f>
        <v/>
      </c>
      <c r="BR61" s="82" t="str">
        <f>IF(P61=1,'#3b Salarisschalen referentie-c'!$Z$222,"")</f>
        <v/>
      </c>
      <c r="BS61" s="82" t="str">
        <f>IF(Q61=1,'#3b Salarisschalen referentie-c'!$Z$222,"")</f>
        <v/>
      </c>
      <c r="BT61" s="82" t="str">
        <f>IF(R61=1,'#3b Salarisschalen referentie-c'!$Z$222,"")</f>
        <v/>
      </c>
      <c r="BU61" s="82" t="str">
        <f>IF(S61=1,'#3b Salarisschalen referentie-c'!$Z$222,"")</f>
        <v/>
      </c>
      <c r="BV61" s="82" t="str">
        <f>IF(T61=1,'#3b Salarisschalen referentie-c'!$Z$222,"")</f>
        <v/>
      </c>
      <c r="BW61" s="82" t="str">
        <f>IF(U61=1,'#3b Salarisschalen referentie-c'!$Z$222,"")</f>
        <v/>
      </c>
      <c r="BX61" s="82" t="str">
        <f>IF(V61=1,'#3b Salarisschalen referentie-c'!$Z$222,"")</f>
        <v/>
      </c>
      <c r="BY61" s="82" t="str">
        <f>IF(W61=1,'#3b Salarisschalen referentie-c'!$Z$222,"")</f>
        <v/>
      </c>
      <c r="BZ61" s="82" t="str">
        <f>IF(X61=1,'#3b Salarisschalen referentie-c'!$Z$222,"")</f>
        <v/>
      </c>
      <c r="CA61" s="83">
        <f>IF(Y61=1,'#3b Salarisschalen referentie-c'!$Z$222,"")</f>
        <v>24.792167227294573</v>
      </c>
      <c r="CB61" s="82" t="str">
        <f>IF(Z61=1,'#3b Salarisschalen referentie-c'!$Z$222,"")</f>
        <v/>
      </c>
      <c r="CC61" s="82" t="str">
        <f>IF(AA61=1,'#3b Salarisschalen referentie-c'!$Z$222,"")</f>
        <v/>
      </c>
      <c r="CD61" s="82" t="str">
        <f>IF(AB61=1,'#3b Salarisschalen referentie-c'!$Z$222,"")</f>
        <v/>
      </c>
      <c r="CE61" s="82" t="str">
        <f>IF(AC61=1,'#3b Salarisschalen referentie-c'!$Z$222,"")</f>
        <v/>
      </c>
      <c r="CF61" s="70"/>
      <c r="CG61" s="82" t="str">
        <f>IF(D61=1,'#3b Salarisschalen referentie-c'!$Z$223,"")</f>
        <v/>
      </c>
      <c r="CH61" s="82" t="str">
        <f>IF(E61=1,'#3b Salarisschalen referentie-c'!$Z$223,"")</f>
        <v/>
      </c>
      <c r="CI61" s="82" t="str">
        <f>IF(F61=1,'#3b Salarisschalen referentie-c'!$Z$223,"")</f>
        <v/>
      </c>
      <c r="CJ61" s="82" t="str">
        <f>IF(G61=1,'#3b Salarisschalen referentie-c'!$Z$223,"")</f>
        <v/>
      </c>
      <c r="CK61" s="82" t="str">
        <f>IF(H61=1,'#3b Salarisschalen referentie-c'!$Z$223,"")</f>
        <v/>
      </c>
      <c r="CL61" s="82" t="str">
        <f>IF(I61=1,'#3b Salarisschalen referentie-c'!$Z$223,"")</f>
        <v/>
      </c>
      <c r="CM61" s="82" t="str">
        <f>IF(J61=1,'#3b Salarisschalen referentie-c'!$Z$223,"")</f>
        <v/>
      </c>
      <c r="CN61" s="82" t="str">
        <f>IF(K61=1,'#3b Salarisschalen referentie-c'!$Z$223,"")</f>
        <v/>
      </c>
      <c r="CO61" s="82" t="str">
        <f>IF(L61=1,'#3b Salarisschalen referentie-c'!$Z$223,"")</f>
        <v/>
      </c>
      <c r="CP61" s="82" t="str">
        <f>IF(M61=1,'#3b Salarisschalen referentie-c'!$Z$223,"")</f>
        <v/>
      </c>
      <c r="CQ61" s="82" t="str">
        <f>IF(N61=1,'#3b Salarisschalen referentie-c'!$Z$223,"")</f>
        <v/>
      </c>
      <c r="CR61" s="82" t="str">
        <f>IF(O61=1,'#3b Salarisschalen referentie-c'!$Z$223,"")</f>
        <v/>
      </c>
      <c r="CS61" s="82" t="str">
        <f>IF(P61=1,'#3b Salarisschalen referentie-c'!$Z$223,"")</f>
        <v/>
      </c>
      <c r="CT61" s="82" t="str">
        <f>IF(Q61=1,'#3b Salarisschalen referentie-c'!$Z$223,"")</f>
        <v/>
      </c>
      <c r="CU61" s="82" t="str">
        <f>IF(R61=1,'#3b Salarisschalen referentie-c'!$Z$223,"")</f>
        <v/>
      </c>
      <c r="CV61" s="82" t="str">
        <f>IF(S61=1,'#3b Salarisschalen referentie-c'!$Z$223,"")</f>
        <v/>
      </c>
      <c r="CW61" s="82" t="str">
        <f>IF(T61=1,'#3b Salarisschalen referentie-c'!$Z$223,"")</f>
        <v/>
      </c>
      <c r="CX61" s="82" t="str">
        <f>IF(U61=1,'#3b Salarisschalen referentie-c'!$Z$223,"")</f>
        <v/>
      </c>
      <c r="CY61" s="82" t="str">
        <f>IF(V61=1,'#3b Salarisschalen referentie-c'!$Z$223,"")</f>
        <v/>
      </c>
      <c r="CZ61" s="82" t="str">
        <f>IF(W61=1,'#3b Salarisschalen referentie-c'!$Z$223,"")</f>
        <v/>
      </c>
      <c r="DA61" s="82" t="str">
        <f>IF(X61=1,'#3b Salarisschalen referentie-c'!$Z$223,"")</f>
        <v/>
      </c>
      <c r="DB61" s="83">
        <f>IF(Y61=1,'#3b Salarisschalen referentie-c'!$Z$223,"")</f>
        <v>29.446580169790163</v>
      </c>
      <c r="DC61" s="82" t="str">
        <f>IF(Z61=1,'#3b Salarisschalen referentie-c'!$Z$223,"")</f>
        <v/>
      </c>
      <c r="DD61" s="82" t="str">
        <f>IF(AA61=1,'#3b Salarisschalen referentie-c'!$Z$223,"")</f>
        <v/>
      </c>
      <c r="DE61" s="82" t="str">
        <f>IF(AB61=1,'#3b Salarisschalen referentie-c'!$Z$223,"")</f>
        <v/>
      </c>
      <c r="DF61" s="82" t="str">
        <f>IF(AC61=1,'#3b Salarisschalen referentie-c'!$Z$223,"")</f>
        <v/>
      </c>
    </row>
    <row r="62" spans="1:110" ht="39.6" x14ac:dyDescent="0.25">
      <c r="A62" s="72" t="s">
        <v>94</v>
      </c>
      <c r="B62" s="92" t="s">
        <v>158</v>
      </c>
      <c r="C62" s="73">
        <v>6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>
        <v>1</v>
      </c>
      <c r="Y62" s="73"/>
      <c r="Z62" s="73"/>
      <c r="AA62" s="73"/>
      <c r="AB62" s="73"/>
      <c r="AC62" s="73"/>
      <c r="AD62" s="74"/>
      <c r="AE62" s="80" t="str">
        <f>IF(D62=1,'#3b Salarisschalen referentie-c'!$X$238,"")</f>
        <v/>
      </c>
      <c r="AF62" s="80" t="str">
        <f>IF(E62=1,'#3b Salarisschalen referentie-c'!$X$238,"")</f>
        <v/>
      </c>
      <c r="AG62" s="80" t="str">
        <f>IF(F62=1,'#3b Salarisschalen referentie-c'!$X$238,"")</f>
        <v/>
      </c>
      <c r="AH62" s="80" t="str">
        <f>IF(G62=1,'#3b Salarisschalen referentie-c'!$X$238,"")</f>
        <v/>
      </c>
      <c r="AI62" s="80" t="str">
        <f>IF(H62=1,'#3b Salarisschalen referentie-c'!$X$238,"")</f>
        <v/>
      </c>
      <c r="AJ62" s="80" t="str">
        <f>IF(I62=1,'#3b Salarisschalen referentie-c'!$X$238,"")</f>
        <v/>
      </c>
      <c r="AK62" s="80" t="str">
        <f>IF(J62=1,'#3b Salarisschalen referentie-c'!$X$238,"")</f>
        <v/>
      </c>
      <c r="AL62" s="80" t="str">
        <f>IF(K62=1,'#3b Salarisschalen referentie-c'!$X$238,"")</f>
        <v/>
      </c>
      <c r="AM62" s="80" t="str">
        <f>IF(L62=1,'#3b Salarisschalen referentie-c'!$X$238,"")</f>
        <v/>
      </c>
      <c r="AN62" s="80" t="str">
        <f>IF(M62=1,'#3b Salarisschalen referentie-c'!$X$238,"")</f>
        <v/>
      </c>
      <c r="AO62" s="80" t="str">
        <f>IF(N62=1,'#3b Salarisschalen referentie-c'!$X$238,"")</f>
        <v/>
      </c>
      <c r="AP62" s="80" t="str">
        <f>IF(O62=1,'#3b Salarisschalen referentie-c'!$X$238,"")</f>
        <v/>
      </c>
      <c r="AQ62" s="80" t="str">
        <f>IF(P62=1,'#3b Salarisschalen referentie-c'!$X$238,"")</f>
        <v/>
      </c>
      <c r="AR62" s="80" t="str">
        <f>IF(Q62=1,'#3b Salarisschalen referentie-c'!$X$238,"")</f>
        <v/>
      </c>
      <c r="AS62" s="80" t="str">
        <f>IF(R62=1,'#3b Salarisschalen referentie-c'!$X$238,"")</f>
        <v/>
      </c>
      <c r="AT62" s="80" t="str">
        <f>IF(S62=1,'#3b Salarisschalen referentie-c'!$X$238,"")</f>
        <v/>
      </c>
      <c r="AU62" s="80" t="str">
        <f>IF(T62=1,'#3b Salarisschalen referentie-c'!$X$238,"")</f>
        <v/>
      </c>
      <c r="AV62" s="80" t="str">
        <f>IF(U62=1,'#3b Salarisschalen referentie-c'!$X$238,"")</f>
        <v/>
      </c>
      <c r="AW62" s="80" t="str">
        <f>IF(V62=1,'#3b Salarisschalen referentie-c'!$X$238,"")</f>
        <v/>
      </c>
      <c r="AX62" s="80" t="str">
        <f>IF(W62=1,'#3b Salarisschalen referentie-c'!$X$238,"")</f>
        <v/>
      </c>
      <c r="AY62" s="81">
        <f>IF(X62=1,'#3b Salarisschalen referentie-c'!$X$238,"")</f>
        <v>17.61574074074074</v>
      </c>
      <c r="AZ62" s="80" t="str">
        <f>IF(Y62=1,'#3b Salarisschalen referentie-c'!$X$238,"")</f>
        <v/>
      </c>
      <c r="BA62" s="80" t="str">
        <f>IF(Z62=1,'#3b Salarisschalen referentie-c'!$X$238,"")</f>
        <v/>
      </c>
      <c r="BB62" s="80" t="str">
        <f>IF(AA62=1,'#3b Salarisschalen referentie-c'!$X$238,"")</f>
        <v/>
      </c>
      <c r="BC62" s="80" t="str">
        <f>IF(AB62=1,'#3b Salarisschalen referentie-c'!$X$238,"")</f>
        <v/>
      </c>
      <c r="BD62" s="80" t="str">
        <f>IF(AC62=1,'#3b Salarisschalen referentie-c'!$X$238,"")</f>
        <v/>
      </c>
      <c r="BE62" s="74"/>
      <c r="BF62" s="80" t="str">
        <f>IF(D62=1,'#3b Salarisschalen referentie-c'!$X$239,"")</f>
        <v/>
      </c>
      <c r="BG62" s="80" t="str">
        <f>IF(E62=1,'#3b Salarisschalen referentie-c'!$X$239,"")</f>
        <v/>
      </c>
      <c r="BH62" s="80" t="str">
        <f>IF(F62=1,'#3b Salarisschalen referentie-c'!$X$239,"")</f>
        <v/>
      </c>
      <c r="BI62" s="80" t="str">
        <f>IF(G62=1,'#3b Salarisschalen referentie-c'!$X$239,"")</f>
        <v/>
      </c>
      <c r="BJ62" s="80" t="str">
        <f>IF(H62=1,'#3b Salarisschalen referentie-c'!$X$239,"")</f>
        <v/>
      </c>
      <c r="BK62" s="80" t="str">
        <f>IF(I62=1,'#3b Salarisschalen referentie-c'!$X$239,"")</f>
        <v/>
      </c>
      <c r="BL62" s="80" t="str">
        <f>IF(J62=1,'#3b Salarisschalen referentie-c'!$X$239,"")</f>
        <v/>
      </c>
      <c r="BM62" s="80" t="str">
        <f>IF(K62=1,'#3b Salarisschalen referentie-c'!$X$239,"")</f>
        <v/>
      </c>
      <c r="BN62" s="80" t="str">
        <f>IF(L62=1,'#3b Salarisschalen referentie-c'!$X$239,"")</f>
        <v/>
      </c>
      <c r="BO62" s="80" t="str">
        <f>IF(M62=1,'#3b Salarisschalen referentie-c'!$X$239,"")</f>
        <v/>
      </c>
      <c r="BP62" s="80" t="str">
        <f>IF(N62=1,'#3b Salarisschalen referentie-c'!$X$239,"")</f>
        <v/>
      </c>
      <c r="BQ62" s="80" t="str">
        <f>IF(O62=1,'#3b Salarisschalen referentie-c'!$X$239,"")</f>
        <v/>
      </c>
      <c r="BR62" s="80" t="str">
        <f>IF(P62=1,'#3b Salarisschalen referentie-c'!$X$239,"")</f>
        <v/>
      </c>
      <c r="BS62" s="80" t="str">
        <f>IF(Q62=1,'#3b Salarisschalen referentie-c'!$X$239,"")</f>
        <v/>
      </c>
      <c r="BT62" s="80" t="str">
        <f>IF(R62=1,'#3b Salarisschalen referentie-c'!$X$239,"")</f>
        <v/>
      </c>
      <c r="BU62" s="80" t="str">
        <f>IF(S62=1,'#3b Salarisschalen referentie-c'!$X$239,"")</f>
        <v/>
      </c>
      <c r="BV62" s="80" t="str">
        <f>IF(T62=1,'#3b Salarisschalen referentie-c'!$X$239,"")</f>
        <v/>
      </c>
      <c r="BW62" s="80" t="str">
        <f>IF(U62=1,'#3b Salarisschalen referentie-c'!$X$239,"")</f>
        <v/>
      </c>
      <c r="BX62" s="80" t="str">
        <f>IF(V62=1,'#3b Salarisschalen referentie-c'!$X$239,"")</f>
        <v/>
      </c>
      <c r="BY62" s="80" t="str">
        <f>IF(W62=1,'#3b Salarisschalen referentie-c'!$X$239,"")</f>
        <v/>
      </c>
      <c r="BZ62" s="81">
        <f>IF(X62=1,'#3b Salarisschalen referentie-c'!$X$239,"")</f>
        <v>19.43732193732194</v>
      </c>
      <c r="CA62" s="80" t="str">
        <f>IF(Y62=1,'#3b Salarisschalen referentie-c'!$X$239,"")</f>
        <v/>
      </c>
      <c r="CB62" s="80" t="str">
        <f>IF(Z62=1,'#3b Salarisschalen referentie-c'!$X$239,"")</f>
        <v/>
      </c>
      <c r="CC62" s="80" t="str">
        <f>IF(AA62=1,'#3b Salarisschalen referentie-c'!$X$239,"")</f>
        <v/>
      </c>
      <c r="CD62" s="80" t="str">
        <f>IF(AB62=1,'#3b Salarisschalen referentie-c'!$X$239,"")</f>
        <v/>
      </c>
      <c r="CE62" s="80" t="str">
        <f>IF(AC62=1,'#3b Salarisschalen referentie-c'!$X$239,"")</f>
        <v/>
      </c>
      <c r="CF62" s="74"/>
      <c r="CG62" s="80" t="str">
        <f>IF(D62=1,'#3b Salarisschalen referentie-c'!$X$240,"")</f>
        <v/>
      </c>
      <c r="CH62" s="80" t="str">
        <f>IF(E62=1,'#3b Salarisschalen referentie-c'!$X$240,"")</f>
        <v/>
      </c>
      <c r="CI62" s="80" t="str">
        <f>IF(F62=1,'#3b Salarisschalen referentie-c'!$X$240,"")</f>
        <v/>
      </c>
      <c r="CJ62" s="80" t="str">
        <f>IF(G62=1,'#3b Salarisschalen referentie-c'!$X$240,"")</f>
        <v/>
      </c>
      <c r="CK62" s="80" t="str">
        <f>IF(H62=1,'#3b Salarisschalen referentie-c'!$X$240,"")</f>
        <v/>
      </c>
      <c r="CL62" s="80" t="str">
        <f>IF(I62=1,'#3b Salarisschalen referentie-c'!$X$240,"")</f>
        <v/>
      </c>
      <c r="CM62" s="80" t="str">
        <f>IF(J62=1,'#3b Salarisschalen referentie-c'!$X$240,"")</f>
        <v/>
      </c>
      <c r="CN62" s="80" t="str">
        <f>IF(K62=1,'#3b Salarisschalen referentie-c'!$X$240,"")</f>
        <v/>
      </c>
      <c r="CO62" s="80" t="str">
        <f>IF(L62=1,'#3b Salarisschalen referentie-c'!$X$240,"")</f>
        <v/>
      </c>
      <c r="CP62" s="80" t="str">
        <f>IF(M62=1,'#3b Salarisschalen referentie-c'!$X$240,"")</f>
        <v/>
      </c>
      <c r="CQ62" s="80" t="str">
        <f>IF(N62=1,'#3b Salarisschalen referentie-c'!$X$240,"")</f>
        <v/>
      </c>
      <c r="CR62" s="80" t="str">
        <f>IF(O62=1,'#3b Salarisschalen referentie-c'!$X$240,"")</f>
        <v/>
      </c>
      <c r="CS62" s="80" t="str">
        <f>IF(P62=1,'#3b Salarisschalen referentie-c'!$X$240,"")</f>
        <v/>
      </c>
      <c r="CT62" s="80" t="str">
        <f>IF(Q62=1,'#3b Salarisschalen referentie-c'!$X$240,"")</f>
        <v/>
      </c>
      <c r="CU62" s="80" t="str">
        <f>IF(R62=1,'#3b Salarisschalen referentie-c'!$X$240,"")</f>
        <v/>
      </c>
      <c r="CV62" s="80" t="str">
        <f>IF(S62=1,'#3b Salarisschalen referentie-c'!$X$240,"")</f>
        <v/>
      </c>
      <c r="CW62" s="80" t="str">
        <f>IF(T62=1,'#3b Salarisschalen referentie-c'!$X$240,"")</f>
        <v/>
      </c>
      <c r="CX62" s="80" t="str">
        <f>IF(U62=1,'#3b Salarisschalen referentie-c'!$X$240,"")</f>
        <v/>
      </c>
      <c r="CY62" s="80" t="str">
        <f>IF(V62=1,'#3b Salarisschalen referentie-c'!$X$240,"")</f>
        <v/>
      </c>
      <c r="CZ62" s="80" t="str">
        <f>IF(W62=1,'#3b Salarisschalen referentie-c'!$X$240,"")</f>
        <v/>
      </c>
      <c r="DA62" s="81">
        <f>IF(X62=1,'#3b Salarisschalen referentie-c'!$X$240,"")</f>
        <v>21.678062678062673</v>
      </c>
      <c r="DB62" s="80" t="str">
        <f>IF(Y62=1,'#3b Salarisschalen referentie-c'!$X$240,"")</f>
        <v/>
      </c>
      <c r="DC62" s="80" t="str">
        <f>IF(Z62=1,'#3b Salarisschalen referentie-c'!$X$240,"")</f>
        <v/>
      </c>
      <c r="DD62" s="80" t="str">
        <f>IF(AA62=1,'#3b Salarisschalen referentie-c'!$X$240,"")</f>
        <v/>
      </c>
      <c r="DE62" s="80" t="str">
        <f>IF(AB62=1,'#3b Salarisschalen referentie-c'!$X$240,"")</f>
        <v/>
      </c>
      <c r="DF62" s="80" t="str">
        <f>IF(AC62=1,'#3b Salarisschalen referentie-c'!$X$240,"")</f>
        <v/>
      </c>
    </row>
    <row r="63" spans="1:110" ht="13.2" x14ac:dyDescent="0.25">
      <c r="A63" s="41"/>
      <c r="B63" s="86" t="s">
        <v>159</v>
      </c>
      <c r="C63" s="17">
        <v>7</v>
      </c>
      <c r="Y63" s="17">
        <v>1</v>
      </c>
      <c r="AD63" s="70"/>
      <c r="AE63" s="84" t="str">
        <f>IF(D63=1,'#3b Salarisschalen referentie-c'!$Y$238,"")</f>
        <v/>
      </c>
      <c r="AF63" s="84" t="str">
        <f>IF(E63=1,'#3b Salarisschalen referentie-c'!$Y$238,"")</f>
        <v/>
      </c>
      <c r="AG63" s="84" t="str">
        <f>IF(F63=1,'#3b Salarisschalen referentie-c'!$Y$238,"")</f>
        <v/>
      </c>
      <c r="AH63" s="84" t="str">
        <f>IF(G63=1,'#3b Salarisschalen referentie-c'!$Y$238,"")</f>
        <v/>
      </c>
      <c r="AI63" s="84" t="str">
        <f>IF(H63=1,'#3b Salarisschalen referentie-c'!$Y$238,"")</f>
        <v/>
      </c>
      <c r="AJ63" s="84" t="str">
        <f>IF(I63=1,'#3b Salarisschalen referentie-c'!$Y$238,"")</f>
        <v/>
      </c>
      <c r="AK63" s="84" t="str">
        <f>IF(J63=1,'#3b Salarisschalen referentie-c'!$Y$238,"")</f>
        <v/>
      </c>
      <c r="AL63" s="84" t="str">
        <f>IF(K63=1,'#3b Salarisschalen referentie-c'!$Y$238,"")</f>
        <v/>
      </c>
      <c r="AM63" s="84" t="str">
        <f>IF(L63=1,'#3b Salarisschalen referentie-c'!$Y$238,"")</f>
        <v/>
      </c>
      <c r="AN63" s="84" t="str">
        <f>IF(M63=1,'#3b Salarisschalen referentie-c'!$Y$238,"")</f>
        <v/>
      </c>
      <c r="AO63" s="84" t="str">
        <f>IF(N63=1,'#3b Salarisschalen referentie-c'!$Y$238,"")</f>
        <v/>
      </c>
      <c r="AP63" s="84" t="str">
        <f>IF(O63=1,'#3b Salarisschalen referentie-c'!$Y$238,"")</f>
        <v/>
      </c>
      <c r="AQ63" s="84" t="str">
        <f>IF(P63=1,'#3b Salarisschalen referentie-c'!$Y$238,"")</f>
        <v/>
      </c>
      <c r="AR63" s="84" t="str">
        <f>IF(Q63=1,'#3b Salarisschalen referentie-c'!$Y$238,"")</f>
        <v/>
      </c>
      <c r="AS63" s="84" t="str">
        <f>IF(R63=1,'#3b Salarisschalen referentie-c'!$Y$238,"")</f>
        <v/>
      </c>
      <c r="AT63" s="84" t="str">
        <f>IF(S63=1,'#3b Salarisschalen referentie-c'!$Y$238,"")</f>
        <v/>
      </c>
      <c r="AU63" s="84" t="str">
        <f>IF(T63=1,'#3b Salarisschalen referentie-c'!$Y$238,"")</f>
        <v/>
      </c>
      <c r="AV63" s="84" t="str">
        <f>IF(U63=1,'#3b Salarisschalen referentie-c'!$Y$238,"")</f>
        <v/>
      </c>
      <c r="AW63" s="84" t="str">
        <f>IF(V63=1,'#3b Salarisschalen referentie-c'!$Y$238,"")</f>
        <v/>
      </c>
      <c r="AX63" s="84" t="str">
        <f>IF(W63=1,'#3b Salarisschalen referentie-c'!$Y$238,"")</f>
        <v/>
      </c>
      <c r="AY63" s="84" t="str">
        <f>IF(X63=1,'#3b Salarisschalen referentie-c'!$Y$238,"")</f>
        <v/>
      </c>
      <c r="AZ63" s="85">
        <f>IF(Y63=1,'#3b Salarisschalen referentie-c'!$Y$238,"")</f>
        <v>19.91809116809117</v>
      </c>
      <c r="BA63" s="84" t="str">
        <f>IF(Z63=1,'#3b Salarisschalen referentie-c'!$Y$238,"")</f>
        <v/>
      </c>
      <c r="BB63" s="84" t="str">
        <f>IF(AA63=1,'#3b Salarisschalen referentie-c'!$Y$238,"")</f>
        <v/>
      </c>
      <c r="BC63" s="84" t="str">
        <f>IF(AB63=1,'#3b Salarisschalen referentie-c'!$Y$238,"")</f>
        <v/>
      </c>
      <c r="BD63" s="84" t="str">
        <f>IF(AC63=1,'#3b Salarisschalen referentie-c'!$Y$238,"")</f>
        <v/>
      </c>
      <c r="BE63" s="70"/>
      <c r="BF63" s="84" t="str">
        <f>IF(D63=1,'#3b Salarisschalen referentie-c'!$Y$239,"")</f>
        <v/>
      </c>
      <c r="BG63" s="84" t="str">
        <f>IF(E63=1,'#3b Salarisschalen referentie-c'!$Y$239,"")</f>
        <v/>
      </c>
      <c r="BH63" s="84" t="str">
        <f>IF(F63=1,'#3b Salarisschalen referentie-c'!$Y$239,"")</f>
        <v/>
      </c>
      <c r="BI63" s="84" t="str">
        <f>IF(G63=1,'#3b Salarisschalen referentie-c'!$Y$239,"")</f>
        <v/>
      </c>
      <c r="BJ63" s="84" t="str">
        <f>IF(H63=1,'#3b Salarisschalen referentie-c'!$Y$239,"")</f>
        <v/>
      </c>
      <c r="BK63" s="84" t="str">
        <f>IF(I63=1,'#3b Salarisschalen referentie-c'!$Y$239,"")</f>
        <v/>
      </c>
      <c r="BL63" s="84" t="str">
        <f>IF(J63=1,'#3b Salarisschalen referentie-c'!$Y$239,"")</f>
        <v/>
      </c>
      <c r="BM63" s="84" t="str">
        <f>IF(K63=1,'#3b Salarisschalen referentie-c'!$Y$239,"")</f>
        <v/>
      </c>
      <c r="BN63" s="84" t="str">
        <f>IF(L63=1,'#3b Salarisschalen referentie-c'!$Y$239,"")</f>
        <v/>
      </c>
      <c r="BO63" s="84" t="str">
        <f>IF(M63=1,'#3b Salarisschalen referentie-c'!$Y$239,"")</f>
        <v/>
      </c>
      <c r="BP63" s="84" t="str">
        <f>IF(N63=1,'#3b Salarisschalen referentie-c'!$Y$239,"")</f>
        <v/>
      </c>
      <c r="BQ63" s="84" t="str">
        <f>IF(O63=1,'#3b Salarisschalen referentie-c'!$Y$239,"")</f>
        <v/>
      </c>
      <c r="BR63" s="84" t="str">
        <f>IF(P63=1,'#3b Salarisschalen referentie-c'!$Y$239,"")</f>
        <v/>
      </c>
      <c r="BS63" s="84" t="str">
        <f>IF(Q63=1,'#3b Salarisschalen referentie-c'!$Y$239,"")</f>
        <v/>
      </c>
      <c r="BT63" s="84" t="str">
        <f>IF(R63=1,'#3b Salarisschalen referentie-c'!$Y$239,"")</f>
        <v/>
      </c>
      <c r="BU63" s="84" t="str">
        <f>IF(S63=1,'#3b Salarisschalen referentie-c'!$Y$239,"")</f>
        <v/>
      </c>
      <c r="BV63" s="84" t="str">
        <f>IF(T63=1,'#3b Salarisschalen referentie-c'!$Y$239,"")</f>
        <v/>
      </c>
      <c r="BW63" s="84" t="str">
        <f>IF(U63=1,'#3b Salarisschalen referentie-c'!$Y$239,"")</f>
        <v/>
      </c>
      <c r="BX63" s="84" t="str">
        <f>IF(V63=1,'#3b Salarisschalen referentie-c'!$Y$239,"")</f>
        <v/>
      </c>
      <c r="BY63" s="84" t="str">
        <f>IF(W63=1,'#3b Salarisschalen referentie-c'!$Y$239,"")</f>
        <v/>
      </c>
      <c r="BZ63" s="84" t="str">
        <f>IF(X63=1,'#3b Salarisschalen referentie-c'!$Y$239,"")</f>
        <v/>
      </c>
      <c r="CA63" s="85">
        <f>IF(Y63=1,'#3b Salarisschalen referentie-c'!$Y$239,"")</f>
        <v>21.935541310541311</v>
      </c>
      <c r="CB63" s="84" t="str">
        <f>IF(Z63=1,'#3b Salarisschalen referentie-c'!$Y$239,"")</f>
        <v/>
      </c>
      <c r="CC63" s="84" t="str">
        <f>IF(AA63=1,'#3b Salarisschalen referentie-c'!$Y$239,"")</f>
        <v/>
      </c>
      <c r="CD63" s="84" t="str">
        <f>IF(AB63=1,'#3b Salarisschalen referentie-c'!$Y$239,"")</f>
        <v/>
      </c>
      <c r="CE63" s="84" t="str">
        <f>IF(AC63=1,'#3b Salarisschalen referentie-c'!$Y$239,"")</f>
        <v/>
      </c>
      <c r="CF63" s="70"/>
      <c r="CG63" s="82" t="str">
        <f>IF(D63=1,'#3b Salarisschalen referentie-c'!$Y$240,"")</f>
        <v/>
      </c>
      <c r="CH63" s="82" t="str">
        <f>IF(E63=1,'#3b Salarisschalen referentie-c'!$Y$240,"")</f>
        <v/>
      </c>
      <c r="CI63" s="82" t="str">
        <f>IF(F63=1,'#3b Salarisschalen referentie-c'!$Y$240,"")</f>
        <v/>
      </c>
      <c r="CJ63" s="82" t="str">
        <f>IF(G63=1,'#3b Salarisschalen referentie-c'!$Y$240,"")</f>
        <v/>
      </c>
      <c r="CK63" s="82" t="str">
        <f>IF(H63=1,'#3b Salarisschalen referentie-c'!$Y$240,"")</f>
        <v/>
      </c>
      <c r="CL63" s="82" t="str">
        <f>IF(I63=1,'#3b Salarisschalen referentie-c'!$Y$240,"")</f>
        <v/>
      </c>
      <c r="CM63" s="82" t="str">
        <f>IF(J63=1,'#3b Salarisschalen referentie-c'!$Y$240,"")</f>
        <v/>
      </c>
      <c r="CN63" s="82" t="str">
        <f>IF(K63=1,'#3b Salarisschalen referentie-c'!$Y$240,"")</f>
        <v/>
      </c>
      <c r="CO63" s="82" t="str">
        <f>IF(L63=1,'#3b Salarisschalen referentie-c'!$Y$240,"")</f>
        <v/>
      </c>
      <c r="CP63" s="82" t="str">
        <f>IF(M63=1,'#3b Salarisschalen referentie-c'!$Y$240,"")</f>
        <v/>
      </c>
      <c r="CQ63" s="82" t="str">
        <f>IF(N63=1,'#3b Salarisschalen referentie-c'!$Y$240,"")</f>
        <v/>
      </c>
      <c r="CR63" s="82" t="str">
        <f>IF(O63=1,'#3b Salarisschalen referentie-c'!$Y$240,"")</f>
        <v/>
      </c>
      <c r="CS63" s="82" t="str">
        <f>IF(P63=1,'#3b Salarisschalen referentie-c'!$Y$240,"")</f>
        <v/>
      </c>
      <c r="CT63" s="82" t="str">
        <f>IF(Q63=1,'#3b Salarisschalen referentie-c'!$Y$240,"")</f>
        <v/>
      </c>
      <c r="CU63" s="82" t="str">
        <f>IF(R63=1,'#3b Salarisschalen referentie-c'!$Y$240,"")</f>
        <v/>
      </c>
      <c r="CV63" s="82" t="str">
        <f>IF(S63=1,'#3b Salarisschalen referentie-c'!$Y$240,"")</f>
        <v/>
      </c>
      <c r="CW63" s="82" t="str">
        <f>IF(T63=1,'#3b Salarisschalen referentie-c'!$Y$240,"")</f>
        <v/>
      </c>
      <c r="CX63" s="82" t="str">
        <f>IF(U63=1,'#3b Salarisschalen referentie-c'!$Y$240,"")</f>
        <v/>
      </c>
      <c r="CY63" s="82" t="str">
        <f>IF(V63=1,'#3b Salarisschalen referentie-c'!$Y$240,"")</f>
        <v/>
      </c>
      <c r="CZ63" s="82" t="str">
        <f>IF(W63=1,'#3b Salarisschalen referentie-c'!$Y$240,"")</f>
        <v/>
      </c>
      <c r="DA63" s="82" t="str">
        <f>IF(X63=1,'#3b Salarisschalen referentie-c'!$Y$240,"")</f>
        <v/>
      </c>
      <c r="DB63" s="83">
        <f>IF(Y63=1,'#3b Salarisschalen referentie-c'!$Y$240,"")</f>
        <v>24.154202279202281</v>
      </c>
      <c r="DC63" s="82" t="str">
        <f>IF(Z63=1,'#3b Salarisschalen referentie-c'!$Y$240,"")</f>
        <v/>
      </c>
      <c r="DD63" s="82" t="str">
        <f>IF(AA63=1,'#3b Salarisschalen referentie-c'!$Y$240,"")</f>
        <v/>
      </c>
      <c r="DE63" s="82" t="str">
        <f>IF(AB63=1,'#3b Salarisschalen referentie-c'!$Y$240,"")</f>
        <v/>
      </c>
      <c r="DF63" s="82" t="str">
        <f>IF(AC63=1,'#3b Salarisschalen referentie-c'!$Y$240,"")</f>
        <v/>
      </c>
    </row>
    <row r="64" spans="1:110" ht="39.6" x14ac:dyDescent="0.25">
      <c r="A64" s="72" t="s">
        <v>95</v>
      </c>
      <c r="B64" s="92" t="s">
        <v>160</v>
      </c>
      <c r="C64" s="73">
        <v>5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  <c r="AE64" s="80" t="str">
        <f>IF(D64=1,'#3b Salarisschalen referentie-c'!$W$261,"")</f>
        <v/>
      </c>
      <c r="AF64" s="80" t="str">
        <f>IF(E64=1,'#3b Salarisschalen referentie-c'!$W$261,"")</f>
        <v/>
      </c>
      <c r="AG64" s="80" t="str">
        <f>IF(F64=1,'#3b Salarisschalen referentie-c'!$W$261,"")</f>
        <v/>
      </c>
      <c r="AH64" s="80" t="str">
        <f>IF(G64=1,'#3b Salarisschalen referentie-c'!$W$261,"")</f>
        <v/>
      </c>
      <c r="AI64" s="80" t="str">
        <f>IF(H64=1,'#3b Salarisschalen referentie-c'!$W$261,"")</f>
        <v/>
      </c>
      <c r="AJ64" s="80" t="str">
        <f>IF(I64=1,'#3b Salarisschalen referentie-c'!$W$261,"")</f>
        <v/>
      </c>
      <c r="AK64" s="80" t="str">
        <f>IF(J64=1,'#3b Salarisschalen referentie-c'!$W$261,"")</f>
        <v/>
      </c>
      <c r="AL64" s="80" t="str">
        <f>IF(K64=1,'#3b Salarisschalen referentie-c'!$W$261,"")</f>
        <v/>
      </c>
      <c r="AM64" s="80" t="str">
        <f>IF(L64=1,'#3b Salarisschalen referentie-c'!$W$261,"")</f>
        <v/>
      </c>
      <c r="AN64" s="80" t="str">
        <f>IF(M64=1,'#3b Salarisschalen referentie-c'!$W$261,"")</f>
        <v/>
      </c>
      <c r="AO64" s="80" t="str">
        <f>IF(N64=1,'#3b Salarisschalen referentie-c'!$W$261,"")</f>
        <v/>
      </c>
      <c r="AP64" s="80" t="str">
        <f>IF(O64=1,'#3b Salarisschalen referentie-c'!$W$261,"")</f>
        <v/>
      </c>
      <c r="AQ64" s="80" t="str">
        <f>IF(P64=1,'#3b Salarisschalen referentie-c'!$W$261,"")</f>
        <v/>
      </c>
      <c r="AR64" s="80" t="str">
        <f>IF(Q64=1,'#3b Salarisschalen referentie-c'!$W$261,"")</f>
        <v/>
      </c>
      <c r="AS64" s="80" t="str">
        <f>IF(R64=1,'#3b Salarisschalen referentie-c'!$W$261,"")</f>
        <v/>
      </c>
      <c r="AT64" s="80" t="str">
        <f>IF(S64=1,'#3b Salarisschalen referentie-c'!$W$261,"")</f>
        <v/>
      </c>
      <c r="AU64" s="80" t="str">
        <f>IF(T64=1,'#3b Salarisschalen referentie-c'!$W$261,"")</f>
        <v/>
      </c>
      <c r="AV64" s="80" t="str">
        <f>IF(U64=1,'#3b Salarisschalen referentie-c'!$W$261,"")</f>
        <v/>
      </c>
      <c r="AW64" s="80" t="str">
        <f>IF(V64=1,'#3b Salarisschalen referentie-c'!$W$261,"")</f>
        <v/>
      </c>
      <c r="AX64" s="80" t="str">
        <f>IF(W64=1,'#3b Salarisschalen referentie-c'!$W$261,"")</f>
        <v/>
      </c>
      <c r="AY64" s="80" t="str">
        <f>IF(X64=1,'#3b Salarisschalen referentie-c'!$W$261,"")</f>
        <v/>
      </c>
      <c r="AZ64" s="80" t="str">
        <f>IF(Y64=1,'#3b Salarisschalen referentie-c'!$W$261,"")</f>
        <v/>
      </c>
      <c r="BA64" s="80" t="str">
        <f>IF(Z64=1,'#3b Salarisschalen referentie-c'!$W$261,"")</f>
        <v/>
      </c>
      <c r="BB64" s="80" t="str">
        <f>IF(AA64=1,'#3b Salarisschalen referentie-c'!$W$261,"")</f>
        <v/>
      </c>
      <c r="BC64" s="80" t="str">
        <f>IF(AB64=1,'#3b Salarisschalen referentie-c'!$W$261,"")</f>
        <v/>
      </c>
      <c r="BD64" s="80" t="str">
        <f>IF(AC64=1,'#3b Salarisschalen referentie-c'!$W$261,"")</f>
        <v/>
      </c>
      <c r="BE64" s="74"/>
      <c r="BF64" s="80" t="str">
        <f>IF(D64=1,'#3b Salarisschalen referentie-c'!$W$262,"")</f>
        <v/>
      </c>
      <c r="BG64" s="80" t="str">
        <f>IF(E64=1,'#3b Salarisschalen referentie-c'!$W$262,"")</f>
        <v/>
      </c>
      <c r="BH64" s="80" t="str">
        <f>IF(F64=1,'#3b Salarisschalen referentie-c'!$W$262,"")</f>
        <v/>
      </c>
      <c r="BI64" s="80" t="str">
        <f>IF(G64=1,'#3b Salarisschalen referentie-c'!$W$262,"")</f>
        <v/>
      </c>
      <c r="BJ64" s="80" t="str">
        <f>IF(H64=1,'#3b Salarisschalen referentie-c'!$W$262,"")</f>
        <v/>
      </c>
      <c r="BK64" s="80" t="str">
        <f>IF(I64=1,'#3b Salarisschalen referentie-c'!$W$262,"")</f>
        <v/>
      </c>
      <c r="BL64" s="80" t="str">
        <f>IF(J64=1,'#3b Salarisschalen referentie-c'!$W$262,"")</f>
        <v/>
      </c>
      <c r="BM64" s="80" t="str">
        <f>IF(K64=1,'#3b Salarisschalen referentie-c'!$W$262,"")</f>
        <v/>
      </c>
      <c r="BN64" s="80" t="str">
        <f>IF(L64=1,'#3b Salarisschalen referentie-c'!$W$262,"")</f>
        <v/>
      </c>
      <c r="BO64" s="80" t="str">
        <f>IF(M64=1,'#3b Salarisschalen referentie-c'!$W$262,"")</f>
        <v/>
      </c>
      <c r="BP64" s="80" t="str">
        <f>IF(N64=1,'#3b Salarisschalen referentie-c'!$W$262,"")</f>
        <v/>
      </c>
      <c r="BQ64" s="80" t="str">
        <f>IF(O64=1,'#3b Salarisschalen referentie-c'!$W$262,"")</f>
        <v/>
      </c>
      <c r="BR64" s="80" t="str">
        <f>IF(P64=1,'#3b Salarisschalen referentie-c'!$W$262,"")</f>
        <v/>
      </c>
      <c r="BS64" s="80" t="str">
        <f>IF(Q64=1,'#3b Salarisschalen referentie-c'!$W$262,"")</f>
        <v/>
      </c>
      <c r="BT64" s="80" t="str">
        <f>IF(R64=1,'#3b Salarisschalen referentie-c'!$W$262,"")</f>
        <v/>
      </c>
      <c r="BU64" s="80" t="str">
        <f>IF(S64=1,'#3b Salarisschalen referentie-c'!$W$262,"")</f>
        <v/>
      </c>
      <c r="BV64" s="80" t="str">
        <f>IF(T64=1,'#3b Salarisschalen referentie-c'!$W$262,"")</f>
        <v/>
      </c>
      <c r="BW64" s="80" t="str">
        <f>IF(U64=1,'#3b Salarisschalen referentie-c'!$W$262,"")</f>
        <v/>
      </c>
      <c r="BX64" s="80" t="str">
        <f>IF(V64=1,'#3b Salarisschalen referentie-c'!$W$262,"")</f>
        <v/>
      </c>
      <c r="BY64" s="80" t="str">
        <f>IF(W64=1,'#3b Salarisschalen referentie-c'!$W$262,"")</f>
        <v/>
      </c>
      <c r="BZ64" s="80" t="str">
        <f>IF(X64=1,'#3b Salarisschalen referentie-c'!$W$262,"")</f>
        <v/>
      </c>
      <c r="CA64" s="80" t="str">
        <f>IF(Y64=1,'#3b Salarisschalen referentie-c'!$W$262,"")</f>
        <v/>
      </c>
      <c r="CB64" s="80" t="str">
        <f>IF(Z64=1,'#3b Salarisschalen referentie-c'!$W$262,"")</f>
        <v/>
      </c>
      <c r="CC64" s="80" t="str">
        <f>IF(AA64=1,'#3b Salarisschalen referentie-c'!$W$262,"")</f>
        <v/>
      </c>
      <c r="CD64" s="80" t="str">
        <f>IF(AB64=1,'#3b Salarisschalen referentie-c'!$W$262,"")</f>
        <v/>
      </c>
      <c r="CE64" s="80" t="str">
        <f>IF(AC64=1,'#3b Salarisschalen referentie-c'!$W$262,"")</f>
        <v/>
      </c>
      <c r="CF64" s="93"/>
      <c r="CG64" s="80" t="str">
        <f>IF(D64=1,'#3b Salarisschalen referentie-c'!$W$263,"")</f>
        <v/>
      </c>
      <c r="CH64" s="80" t="str">
        <f>IF(E64=1,'#3b Salarisschalen referentie-c'!$W$263,"")</f>
        <v/>
      </c>
      <c r="CI64" s="80" t="str">
        <f>IF(F64=1,'#3b Salarisschalen referentie-c'!$W$263,"")</f>
        <v/>
      </c>
      <c r="CJ64" s="80" t="str">
        <f>IF(G64=1,'#3b Salarisschalen referentie-c'!$W$263,"")</f>
        <v/>
      </c>
      <c r="CK64" s="80" t="str">
        <f>IF(H64=1,'#3b Salarisschalen referentie-c'!$W$263,"")</f>
        <v/>
      </c>
      <c r="CL64" s="80" t="str">
        <f>IF(I64=1,'#3b Salarisschalen referentie-c'!$W$263,"")</f>
        <v/>
      </c>
      <c r="CM64" s="80" t="str">
        <f>IF(J64=1,'#3b Salarisschalen referentie-c'!$W$263,"")</f>
        <v/>
      </c>
      <c r="CN64" s="80" t="str">
        <f>IF(K64=1,'#3b Salarisschalen referentie-c'!$W$263,"")</f>
        <v/>
      </c>
      <c r="CO64" s="80" t="str">
        <f>IF(L64=1,'#3b Salarisschalen referentie-c'!$W$263,"")</f>
        <v/>
      </c>
      <c r="CP64" s="80" t="str">
        <f>IF(M64=1,'#3b Salarisschalen referentie-c'!$W$263,"")</f>
        <v/>
      </c>
      <c r="CQ64" s="80" t="str">
        <f>IF(N64=1,'#3b Salarisschalen referentie-c'!$W$263,"")</f>
        <v/>
      </c>
      <c r="CR64" s="80" t="str">
        <f>IF(O64=1,'#3b Salarisschalen referentie-c'!$W$263,"")</f>
        <v/>
      </c>
      <c r="CS64" s="80" t="str">
        <f>IF(P64=1,'#3b Salarisschalen referentie-c'!$W$263,"")</f>
        <v/>
      </c>
      <c r="CT64" s="80" t="str">
        <f>IF(Q64=1,'#3b Salarisschalen referentie-c'!$W$263,"")</f>
        <v/>
      </c>
      <c r="CU64" s="80" t="str">
        <f>IF(R64=1,'#3b Salarisschalen referentie-c'!$W$263,"")</f>
        <v/>
      </c>
      <c r="CV64" s="80" t="str">
        <f>IF(S64=1,'#3b Salarisschalen referentie-c'!$W$263,"")</f>
        <v/>
      </c>
      <c r="CW64" s="80" t="str">
        <f>IF(T64=1,'#3b Salarisschalen referentie-c'!$W$263,"")</f>
        <v/>
      </c>
      <c r="CX64" s="80" t="str">
        <f>IF(U64=1,'#3b Salarisschalen referentie-c'!$W$263,"")</f>
        <v/>
      </c>
      <c r="CY64" s="80" t="str">
        <f>IF(V64=1,'#3b Salarisschalen referentie-c'!$W$263,"")</f>
        <v/>
      </c>
      <c r="CZ64" s="80" t="str">
        <f>IF(W64=1,'#3b Salarisschalen referentie-c'!$W$263,"")</f>
        <v/>
      </c>
      <c r="DA64" s="80" t="str">
        <f>IF(X64=1,'#3b Salarisschalen referentie-c'!$W$263,"")</f>
        <v/>
      </c>
      <c r="DB64" s="80" t="str">
        <f>IF(Y64=1,'#3b Salarisschalen referentie-c'!$W$263,"")</f>
        <v/>
      </c>
      <c r="DC64" s="80" t="str">
        <f>IF(Z64=1,'#3b Salarisschalen referentie-c'!$W$263,"")</f>
        <v/>
      </c>
      <c r="DD64" s="80" t="str">
        <f>IF(AA64=1,'#3b Salarisschalen referentie-c'!$W$263,"")</f>
        <v/>
      </c>
      <c r="DE64" s="80" t="str">
        <f>IF(AB64=1,'#3b Salarisschalen referentie-c'!$W$263,"")</f>
        <v/>
      </c>
      <c r="DF64" s="80" t="str">
        <f>IF(AC64=1,'#3b Salarisschalen referentie-c'!$W$263,"")</f>
        <v/>
      </c>
    </row>
    <row r="65" spans="1:110" ht="13.2" x14ac:dyDescent="0.25">
      <c r="A65" s="86"/>
      <c r="B65" s="86" t="s">
        <v>161</v>
      </c>
      <c r="C65" s="17">
        <v>8</v>
      </c>
      <c r="J65" s="17"/>
      <c r="K65" s="17"/>
      <c r="L65" s="17">
        <v>1</v>
      </c>
      <c r="M65" s="17"/>
      <c r="N65" s="17">
        <v>1</v>
      </c>
      <c r="O65" s="17"/>
      <c r="V65" s="17"/>
      <c r="W65" s="17"/>
      <c r="AD65" s="70"/>
      <c r="AE65" s="82" t="str">
        <f>IF(D65=1,'#3b Salarisschalen referentie-c'!$Z$261,"")</f>
        <v/>
      </c>
      <c r="AF65" s="82" t="str">
        <f>IF(E65=1,'#3b Salarisschalen referentie-c'!$Z$261,"")</f>
        <v/>
      </c>
      <c r="AG65" s="82" t="str">
        <f>IF(F65=1,'#3b Salarisschalen referentie-c'!$Z$261,"")</f>
        <v/>
      </c>
      <c r="AH65" s="82" t="str">
        <f>IF(G65=1,'#3b Salarisschalen referentie-c'!$Z$261,"")</f>
        <v/>
      </c>
      <c r="AI65" s="82" t="str">
        <f>IF(H65=1,'#3b Salarisschalen referentie-c'!$Z$261,"")</f>
        <v/>
      </c>
      <c r="AJ65" s="82" t="str">
        <f>IF(I65=1,'#3b Salarisschalen referentie-c'!$Z$261,"")</f>
        <v/>
      </c>
      <c r="AK65" s="82" t="str">
        <f>IF(J65=1,'#3b Salarisschalen referentie-c'!$Z$261,"")</f>
        <v/>
      </c>
      <c r="AL65" s="82" t="str">
        <f>IF(K65=1,'#3b Salarisschalen referentie-c'!$Z$261,"")</f>
        <v/>
      </c>
      <c r="AM65" s="83">
        <f>IF(L65=1,'#3b Salarisschalen referentie-c'!$Z$261,"")</f>
        <v>22.689849624060152</v>
      </c>
      <c r="AN65" s="82" t="str">
        <f>IF(M65=1,'#3b Salarisschalen referentie-c'!$Z$261,"")</f>
        <v/>
      </c>
      <c r="AO65" s="83">
        <f>IF(N65=1,'#3b Salarisschalen referentie-c'!$Z$261,"")</f>
        <v>22.689849624060152</v>
      </c>
      <c r="AP65" s="82" t="str">
        <f>IF(O65=1,'#3b Salarisschalen referentie-c'!$Z$261,"")</f>
        <v/>
      </c>
      <c r="AQ65" s="82" t="str">
        <f>IF(P65=1,'#3b Salarisschalen referentie-c'!$Z$261,"")</f>
        <v/>
      </c>
      <c r="AR65" s="82" t="str">
        <f>IF(Q65=1,'#3b Salarisschalen referentie-c'!$Z$261,"")</f>
        <v/>
      </c>
      <c r="AS65" s="82" t="str">
        <f>IF(R65=1,'#3b Salarisschalen referentie-c'!$Z$261,"")</f>
        <v/>
      </c>
      <c r="AT65" s="82" t="str">
        <f>IF(S65=1,'#3b Salarisschalen referentie-c'!$Z$261,"")</f>
        <v/>
      </c>
      <c r="AU65" s="82" t="str">
        <f>IF(T65=1,'#3b Salarisschalen referentie-c'!$Z$261,"")</f>
        <v/>
      </c>
      <c r="AV65" s="82" t="str">
        <f>IF(U65=1,'#3b Salarisschalen referentie-c'!$Z$261,"")</f>
        <v/>
      </c>
      <c r="AW65" s="82" t="str">
        <f>IF(V65=1,'#3b Salarisschalen referentie-c'!$Z$261,"")</f>
        <v/>
      </c>
      <c r="AX65" s="82" t="str">
        <f>IF(W65=1,'#3b Salarisschalen referentie-c'!$Z$261,"")</f>
        <v/>
      </c>
      <c r="AY65" s="82" t="str">
        <f>IF(X65=1,'#3b Salarisschalen referentie-c'!$Z$261,"")</f>
        <v/>
      </c>
      <c r="AZ65" s="82" t="str">
        <f>IF(Y65=1,'#3b Salarisschalen referentie-c'!$Z$261,"")</f>
        <v/>
      </c>
      <c r="BA65" s="82" t="str">
        <f>IF(Z65=1,'#3b Salarisschalen referentie-c'!$Z$261,"")</f>
        <v/>
      </c>
      <c r="BB65" s="82" t="str">
        <f>IF(AA65=1,'#3b Salarisschalen referentie-c'!$Z$261,"")</f>
        <v/>
      </c>
      <c r="BC65" s="82" t="str">
        <f>IF(AB65=1,'#3b Salarisschalen referentie-c'!$Z$261,"")</f>
        <v/>
      </c>
      <c r="BD65" s="82" t="str">
        <f>IF(AC65=1,'#3b Salarisschalen referentie-c'!$Z$261,"")</f>
        <v/>
      </c>
      <c r="BE65" s="70"/>
      <c r="BF65" s="82" t="str">
        <f>IF(D65=1,'#3b Salarisschalen referentie-c'!$Z$262,"")</f>
        <v/>
      </c>
      <c r="BG65" s="82" t="str">
        <f>IF(E65=1,'#3b Salarisschalen referentie-c'!$Z$262,"")</f>
        <v/>
      </c>
      <c r="BH65" s="82" t="str">
        <f>IF(F65=1,'#3b Salarisschalen referentie-c'!$Z$262,"")</f>
        <v/>
      </c>
      <c r="BI65" s="82" t="str">
        <f>IF(G65=1,'#3b Salarisschalen referentie-c'!$Z$262,"")</f>
        <v/>
      </c>
      <c r="BJ65" s="82" t="str">
        <f>IF(H65=1,'#3b Salarisschalen referentie-c'!$Z$262,"")</f>
        <v/>
      </c>
      <c r="BK65" s="82" t="str">
        <f>IF(I65=1,'#3b Salarisschalen referentie-c'!$Z$262,"")</f>
        <v/>
      </c>
      <c r="BL65" s="82" t="str">
        <f>IF(J65=1,'#3b Salarisschalen referentie-c'!$Z$262,"")</f>
        <v/>
      </c>
      <c r="BM65" s="82" t="str">
        <f>IF(K65=1,'#3b Salarisschalen referentie-c'!$Z$262,"")</f>
        <v/>
      </c>
      <c r="BN65" s="83">
        <f>IF(L65=1,'#3b Salarisschalen referentie-c'!$Z$262,"")</f>
        <v>24.810150375939848</v>
      </c>
      <c r="BO65" s="82" t="str">
        <f>IF(M65=1,'#3b Salarisschalen referentie-c'!$Z$262,"")</f>
        <v/>
      </c>
      <c r="BP65" s="83">
        <f>IF(N65=1,'#3b Salarisschalen referentie-c'!$Z$262,"")</f>
        <v>24.810150375939848</v>
      </c>
      <c r="BQ65" s="82" t="str">
        <f>IF(O65=1,'#3b Salarisschalen referentie-c'!$Z$262,"")</f>
        <v/>
      </c>
      <c r="BR65" s="82" t="str">
        <f>IF(P65=1,'#3b Salarisschalen referentie-c'!$Z$262,"")</f>
        <v/>
      </c>
      <c r="BS65" s="82" t="str">
        <f>IF(Q65=1,'#3b Salarisschalen referentie-c'!$Z$262,"")</f>
        <v/>
      </c>
      <c r="BT65" s="82" t="str">
        <f>IF(R65=1,'#3b Salarisschalen referentie-c'!$Z$262,"")</f>
        <v/>
      </c>
      <c r="BU65" s="82" t="str">
        <f>IF(S65=1,'#3b Salarisschalen referentie-c'!$Z$262,"")</f>
        <v/>
      </c>
      <c r="BV65" s="82" t="str">
        <f>IF(T65=1,'#3b Salarisschalen referentie-c'!$Z$262,"")</f>
        <v/>
      </c>
      <c r="BW65" s="82" t="str">
        <f>IF(U65=1,'#3b Salarisschalen referentie-c'!$Z$262,"")</f>
        <v/>
      </c>
      <c r="BX65" s="82" t="str">
        <f>IF(V65=1,'#3b Salarisschalen referentie-c'!$Z$262,"")</f>
        <v/>
      </c>
      <c r="BY65" s="82" t="str">
        <f>IF(W65=1,'#3b Salarisschalen referentie-c'!$Z$262,"")</f>
        <v/>
      </c>
      <c r="BZ65" s="82" t="str">
        <f>IF(X65=1,'#3b Salarisschalen referentie-c'!$Z$262,"")</f>
        <v/>
      </c>
      <c r="CA65" s="82" t="str">
        <f>IF(Y65=1,'#3b Salarisschalen referentie-c'!$Z$262,"")</f>
        <v/>
      </c>
      <c r="CB65" s="82" t="str">
        <f>IF(Z65=1,'#3b Salarisschalen referentie-c'!$Z$262,"")</f>
        <v/>
      </c>
      <c r="CC65" s="82" t="str">
        <f>IF(AA65=1,'#3b Salarisschalen referentie-c'!$Z$262,"")</f>
        <v/>
      </c>
      <c r="CD65" s="82" t="str">
        <f>IF(AB65=1,'#3b Salarisschalen referentie-c'!$Z$262,"")</f>
        <v/>
      </c>
      <c r="CE65" s="82" t="str">
        <f>IF(AC65=1,'#3b Salarisschalen referentie-c'!$Z$262,"")</f>
        <v/>
      </c>
      <c r="CF65" s="94"/>
      <c r="CG65" s="82" t="str">
        <f>IF(D65=1,'#3b Salarisschalen referentie-c'!$Z$263,"")</f>
        <v/>
      </c>
      <c r="CH65" s="82" t="str">
        <f>IF(E65=1,'#3b Salarisschalen referentie-c'!$Z$263,"")</f>
        <v/>
      </c>
      <c r="CI65" s="82" t="str">
        <f>IF(F65=1,'#3b Salarisschalen referentie-c'!$Z$263,"")</f>
        <v/>
      </c>
      <c r="CJ65" s="82" t="str">
        <f>IF(G65=1,'#3b Salarisschalen referentie-c'!$Z$263,"")</f>
        <v/>
      </c>
      <c r="CK65" s="82" t="str">
        <f>IF(H65=1,'#3b Salarisschalen referentie-c'!$Z$263,"")</f>
        <v/>
      </c>
      <c r="CL65" s="82" t="str">
        <f>IF(I65=1,'#3b Salarisschalen referentie-c'!$Z$263,"")</f>
        <v/>
      </c>
      <c r="CM65" s="82" t="str">
        <f>IF(J65=1,'#3b Salarisschalen referentie-c'!$Z$263,"")</f>
        <v/>
      </c>
      <c r="CN65" s="82" t="str">
        <f>IF(K65=1,'#3b Salarisschalen referentie-c'!$Z$263,"")</f>
        <v/>
      </c>
      <c r="CO65" s="83">
        <f>IF(L65=1,'#3b Salarisschalen referentie-c'!$Z$263,"")</f>
        <v>29.587149692412854</v>
      </c>
      <c r="CP65" s="82" t="str">
        <f>IF(M65=1,'#3b Salarisschalen referentie-c'!$Z$263,"")</f>
        <v/>
      </c>
      <c r="CQ65" s="83">
        <f>IF(N65=1,'#3b Salarisschalen referentie-c'!$Z$263,"")</f>
        <v>29.587149692412854</v>
      </c>
      <c r="CR65" s="82" t="str">
        <f>IF(O65=1,'#3b Salarisschalen referentie-c'!$Z$263,"")</f>
        <v/>
      </c>
      <c r="CS65" s="82" t="str">
        <f>IF(P65=1,'#3b Salarisschalen referentie-c'!$Z$263,"")</f>
        <v/>
      </c>
      <c r="CT65" s="82" t="str">
        <f>IF(Q65=1,'#3b Salarisschalen referentie-c'!$Z$263,"")</f>
        <v/>
      </c>
      <c r="CU65" s="82" t="str">
        <f>IF(R65=1,'#3b Salarisschalen referentie-c'!$Z$263,"")</f>
        <v/>
      </c>
      <c r="CV65" s="82" t="str">
        <f>IF(S65=1,'#3b Salarisschalen referentie-c'!$Z$263,"")</f>
        <v/>
      </c>
      <c r="CW65" s="82" t="str">
        <f>IF(T65=1,'#3b Salarisschalen referentie-c'!$Z$263,"")</f>
        <v/>
      </c>
      <c r="CX65" s="82" t="str">
        <f>IF(U65=1,'#3b Salarisschalen referentie-c'!$Z$263,"")</f>
        <v/>
      </c>
      <c r="CY65" s="82" t="str">
        <f>IF(V65=1,'#3b Salarisschalen referentie-c'!$Z$263,"")</f>
        <v/>
      </c>
      <c r="CZ65" s="82" t="str">
        <f>IF(W65=1,'#3b Salarisschalen referentie-c'!$Z$263,"")</f>
        <v/>
      </c>
      <c r="DA65" s="82" t="str">
        <f>IF(X65=1,'#3b Salarisschalen referentie-c'!$Z$263,"")</f>
        <v/>
      </c>
      <c r="DB65" s="82" t="str">
        <f>IF(Y65=1,'#3b Salarisschalen referentie-c'!$Z$263,"")</f>
        <v/>
      </c>
      <c r="DC65" s="82" t="str">
        <f>IF(Z65=1,'#3b Salarisschalen referentie-c'!$Z$263,"")</f>
        <v/>
      </c>
      <c r="DD65" s="82" t="str">
        <f>IF(AA65=1,'#3b Salarisschalen referentie-c'!$Z$263,"")</f>
        <v/>
      </c>
      <c r="DE65" s="82" t="str">
        <f>IF(AB65=1,'#3b Salarisschalen referentie-c'!$Z$263,"")</f>
        <v/>
      </c>
      <c r="DF65" s="82" t="str">
        <f>IF(AC65=1,'#3b Salarisschalen referentie-c'!$Z$263,"")</f>
        <v/>
      </c>
    </row>
    <row r="66" spans="1:110" ht="13.2" x14ac:dyDescent="0.25">
      <c r="A66" s="86"/>
      <c r="B66" s="86" t="s">
        <v>162</v>
      </c>
      <c r="C66" s="17">
        <v>8</v>
      </c>
      <c r="M66" s="17">
        <v>1</v>
      </c>
      <c r="O66" s="17">
        <v>1</v>
      </c>
      <c r="P66" s="17"/>
      <c r="Q66" s="17"/>
      <c r="R66" s="17"/>
      <c r="S66" s="17"/>
      <c r="T66" s="17"/>
      <c r="U66" s="17"/>
      <c r="Z66" s="17"/>
      <c r="AA66" s="17"/>
      <c r="AD66" s="70"/>
      <c r="AE66" s="82" t="str">
        <f>IF(D66=1,'#3b Salarisschalen referentie-c'!$Z$261,"")</f>
        <v/>
      </c>
      <c r="AF66" s="82" t="str">
        <f>IF(E66=1,'#3b Salarisschalen referentie-c'!$Z$261,"")</f>
        <v/>
      </c>
      <c r="AG66" s="82" t="str">
        <f>IF(F66=1,'#3b Salarisschalen referentie-c'!$Z$261,"")</f>
        <v/>
      </c>
      <c r="AH66" s="82" t="str">
        <f>IF(G66=1,'#3b Salarisschalen referentie-c'!$Z$261,"")</f>
        <v/>
      </c>
      <c r="AI66" s="82" t="str">
        <f>IF(H66=1,'#3b Salarisschalen referentie-c'!$Z$261,"")</f>
        <v/>
      </c>
      <c r="AJ66" s="82" t="str">
        <f>IF(I66=1,'#3b Salarisschalen referentie-c'!$Z$261,"")</f>
        <v/>
      </c>
      <c r="AK66" s="82" t="str">
        <f>IF(J66=1,'#3b Salarisschalen referentie-c'!$Z$261,"")</f>
        <v/>
      </c>
      <c r="AL66" s="82" t="str">
        <f>IF(K66=1,'#3b Salarisschalen referentie-c'!$Z$261,"")</f>
        <v/>
      </c>
      <c r="AM66" s="82" t="str">
        <f>IF(L66=1,'#3b Salarisschalen referentie-c'!$Z$261,"")</f>
        <v/>
      </c>
      <c r="AN66" s="83">
        <f>IF(M66=1,'#3b Salarisschalen referentie-c'!$Z$261,"")</f>
        <v>22.689849624060152</v>
      </c>
      <c r="AO66" s="82" t="str">
        <f>IF(N66=1,'#3b Salarisschalen referentie-c'!$Z$261,"")</f>
        <v/>
      </c>
      <c r="AP66" s="83">
        <f>IF(O66=1,'#3b Salarisschalen referentie-c'!$Z$261,"")</f>
        <v>22.689849624060152</v>
      </c>
      <c r="AQ66" s="82" t="str">
        <f>IF(P66=1,'#3b Salarisschalen referentie-c'!$Z$261,"")</f>
        <v/>
      </c>
      <c r="AR66" s="82" t="str">
        <f>IF(Q66=1,'#3b Salarisschalen referentie-c'!$Z$261,"")</f>
        <v/>
      </c>
      <c r="AS66" s="82" t="str">
        <f>IF(R66=1,'#3b Salarisschalen referentie-c'!$Z$261,"")</f>
        <v/>
      </c>
      <c r="AT66" s="82" t="str">
        <f>IF(S66=1,'#3b Salarisschalen referentie-c'!$Z$261,"")</f>
        <v/>
      </c>
      <c r="AU66" s="82" t="str">
        <f>IF(T66=1,'#3b Salarisschalen referentie-c'!$Z$261,"")</f>
        <v/>
      </c>
      <c r="AV66" s="82" t="str">
        <f>IF(U66=1,'#3b Salarisschalen referentie-c'!$Z$261,"")</f>
        <v/>
      </c>
      <c r="AW66" s="82" t="str">
        <f>IF(V66=1,'#3b Salarisschalen referentie-c'!$Z$261,"")</f>
        <v/>
      </c>
      <c r="AX66" s="82" t="str">
        <f>IF(W66=1,'#3b Salarisschalen referentie-c'!$Z$261,"")</f>
        <v/>
      </c>
      <c r="AY66" s="82" t="str">
        <f>IF(X66=1,'#3b Salarisschalen referentie-c'!$Z$261,"")</f>
        <v/>
      </c>
      <c r="AZ66" s="82" t="str">
        <f>IF(Y66=1,'#3b Salarisschalen referentie-c'!$Z$261,"")</f>
        <v/>
      </c>
      <c r="BA66" s="82" t="str">
        <f>IF(Z66=1,'#3b Salarisschalen referentie-c'!$Z$261,"")</f>
        <v/>
      </c>
      <c r="BB66" s="82" t="str">
        <f>IF(AA66=1,'#3b Salarisschalen referentie-c'!$Z$261,"")</f>
        <v/>
      </c>
      <c r="BC66" s="82" t="str">
        <f>IF(AB66=1,'#3b Salarisschalen referentie-c'!$Z$261,"")</f>
        <v/>
      </c>
      <c r="BD66" s="82" t="str">
        <f>IF(AC66=1,'#3b Salarisschalen referentie-c'!$Z$261,"")</f>
        <v/>
      </c>
      <c r="BE66" s="70"/>
      <c r="BF66" s="82" t="str">
        <f>IF(D66=1,'#3b Salarisschalen referentie-c'!$Z$262,"")</f>
        <v/>
      </c>
      <c r="BG66" s="82" t="str">
        <f>IF(E66=1,'#3b Salarisschalen referentie-c'!$Z$262,"")</f>
        <v/>
      </c>
      <c r="BH66" s="82" t="str">
        <f>IF(F66=1,'#3b Salarisschalen referentie-c'!$Z$262,"")</f>
        <v/>
      </c>
      <c r="BI66" s="82" t="str">
        <f>IF(G66=1,'#3b Salarisschalen referentie-c'!$Z$262,"")</f>
        <v/>
      </c>
      <c r="BJ66" s="82" t="str">
        <f>IF(H66=1,'#3b Salarisschalen referentie-c'!$Z$262,"")</f>
        <v/>
      </c>
      <c r="BK66" s="82" t="str">
        <f>IF(I66=1,'#3b Salarisschalen referentie-c'!$Z$262,"")</f>
        <v/>
      </c>
      <c r="BL66" s="82" t="str">
        <f>IF(J66=1,'#3b Salarisschalen referentie-c'!$Z$262,"")</f>
        <v/>
      </c>
      <c r="BM66" s="82" t="str">
        <f>IF(K66=1,'#3b Salarisschalen referentie-c'!$Z$262,"")</f>
        <v/>
      </c>
      <c r="BN66" s="82" t="str">
        <f>IF(L66=1,'#3b Salarisschalen referentie-c'!$Z$262,"")</f>
        <v/>
      </c>
      <c r="BO66" s="83">
        <f>IF(M66=1,'#3b Salarisschalen referentie-c'!$Z$262,"")</f>
        <v>24.810150375939848</v>
      </c>
      <c r="BP66" s="82" t="str">
        <f>IF(N66=1,'#3b Salarisschalen referentie-c'!$Z$262,"")</f>
        <v/>
      </c>
      <c r="BQ66" s="83">
        <f>IF(O66=1,'#3b Salarisschalen referentie-c'!$Z$262,"")</f>
        <v>24.810150375939848</v>
      </c>
      <c r="BR66" s="82" t="str">
        <f>IF(P66=1,'#3b Salarisschalen referentie-c'!$Z$262,"")</f>
        <v/>
      </c>
      <c r="BS66" s="82" t="str">
        <f>IF(Q66=1,'#3b Salarisschalen referentie-c'!$Z$262,"")</f>
        <v/>
      </c>
      <c r="BT66" s="82" t="str">
        <f>IF(R66=1,'#3b Salarisschalen referentie-c'!$Z$262,"")</f>
        <v/>
      </c>
      <c r="BU66" s="82" t="str">
        <f>IF(S66=1,'#3b Salarisschalen referentie-c'!$Z$262,"")</f>
        <v/>
      </c>
      <c r="BV66" s="82" t="str">
        <f>IF(T66=1,'#3b Salarisschalen referentie-c'!$Z$262,"")</f>
        <v/>
      </c>
      <c r="BW66" s="82" t="str">
        <f>IF(U66=1,'#3b Salarisschalen referentie-c'!$Z$262,"")</f>
        <v/>
      </c>
      <c r="BX66" s="82" t="str">
        <f>IF(V66=1,'#3b Salarisschalen referentie-c'!$Z$262,"")</f>
        <v/>
      </c>
      <c r="BY66" s="82" t="str">
        <f>IF(W66=1,'#3b Salarisschalen referentie-c'!$Z$262,"")</f>
        <v/>
      </c>
      <c r="BZ66" s="82" t="str">
        <f>IF(X66=1,'#3b Salarisschalen referentie-c'!$Z$262,"")</f>
        <v/>
      </c>
      <c r="CA66" s="82" t="str">
        <f>IF(Y66=1,'#3b Salarisschalen referentie-c'!$Z$262,"")</f>
        <v/>
      </c>
      <c r="CB66" s="82" t="str">
        <f>IF(Z66=1,'#3b Salarisschalen referentie-c'!$Z$262,"")</f>
        <v/>
      </c>
      <c r="CC66" s="82" t="str">
        <f>IF(AA66=1,'#3b Salarisschalen referentie-c'!$Z$262,"")</f>
        <v/>
      </c>
      <c r="CD66" s="82" t="str">
        <f>IF(AB66=1,'#3b Salarisschalen referentie-c'!$Z$262,"")</f>
        <v/>
      </c>
      <c r="CE66" s="82" t="str">
        <f>IF(AC66=1,'#3b Salarisschalen referentie-c'!$Z$262,"")</f>
        <v/>
      </c>
      <c r="CF66" s="94"/>
      <c r="CG66" s="82" t="str">
        <f>IF(D66=1,'#3b Salarisschalen referentie-c'!$Z$263,"")</f>
        <v/>
      </c>
      <c r="CH66" s="82" t="str">
        <f>IF(E66=1,'#3b Salarisschalen referentie-c'!$Z$263,"")</f>
        <v/>
      </c>
      <c r="CI66" s="82" t="str">
        <f>IF(F66=1,'#3b Salarisschalen referentie-c'!$Z$263,"")</f>
        <v/>
      </c>
      <c r="CJ66" s="82" t="str">
        <f>IF(G66=1,'#3b Salarisschalen referentie-c'!$Z$263,"")</f>
        <v/>
      </c>
      <c r="CK66" s="82" t="str">
        <f>IF(H66=1,'#3b Salarisschalen referentie-c'!$Z$263,"")</f>
        <v/>
      </c>
      <c r="CL66" s="82" t="str">
        <f>IF(I66=1,'#3b Salarisschalen referentie-c'!$Z$263,"")</f>
        <v/>
      </c>
      <c r="CM66" s="82" t="str">
        <f>IF(J66=1,'#3b Salarisschalen referentie-c'!$Z$263,"")</f>
        <v/>
      </c>
      <c r="CN66" s="82" t="str">
        <f>IF(K66=1,'#3b Salarisschalen referentie-c'!$Z$263,"")</f>
        <v/>
      </c>
      <c r="CO66" s="82" t="str">
        <f>IF(L66=1,'#3b Salarisschalen referentie-c'!$Z$263,"")</f>
        <v/>
      </c>
      <c r="CP66" s="83">
        <f>IF(M66=1,'#3b Salarisschalen referentie-c'!$Z$263,"")</f>
        <v>29.587149692412854</v>
      </c>
      <c r="CQ66" s="82" t="str">
        <f>IF(N66=1,'#3b Salarisschalen referentie-c'!$Z$263,"")</f>
        <v/>
      </c>
      <c r="CR66" s="83">
        <f>IF(O66=1,'#3b Salarisschalen referentie-c'!$Z$263,"")</f>
        <v>29.587149692412854</v>
      </c>
      <c r="CS66" s="82" t="str">
        <f>IF(P66=1,'#3b Salarisschalen referentie-c'!$Z$263,"")</f>
        <v/>
      </c>
      <c r="CT66" s="82" t="str">
        <f>IF(Q66=1,'#3b Salarisschalen referentie-c'!$Z$263,"")</f>
        <v/>
      </c>
      <c r="CU66" s="82" t="str">
        <f>IF(R66=1,'#3b Salarisschalen referentie-c'!$Z$263,"")</f>
        <v/>
      </c>
      <c r="CV66" s="82" t="str">
        <f>IF(S66=1,'#3b Salarisschalen referentie-c'!$Z$263,"")</f>
        <v/>
      </c>
      <c r="CW66" s="82" t="str">
        <f>IF(T66=1,'#3b Salarisschalen referentie-c'!$Z$263,"")</f>
        <v/>
      </c>
      <c r="CX66" s="82" t="str">
        <f>IF(U66=1,'#3b Salarisschalen referentie-c'!$Z$263,"")</f>
        <v/>
      </c>
      <c r="CY66" s="82" t="str">
        <f>IF(V66=1,'#3b Salarisschalen referentie-c'!$Z$263,"")</f>
        <v/>
      </c>
      <c r="CZ66" s="82" t="str">
        <f>IF(W66=1,'#3b Salarisschalen referentie-c'!$Z$263,"")</f>
        <v/>
      </c>
      <c r="DA66" s="82" t="str">
        <f>IF(X66=1,'#3b Salarisschalen referentie-c'!$Z$263,"")</f>
        <v/>
      </c>
      <c r="DB66" s="82" t="str">
        <f>IF(Y66=1,'#3b Salarisschalen referentie-c'!$Z$263,"")</f>
        <v/>
      </c>
      <c r="DC66" s="82" t="str">
        <f>IF(Z66=1,'#3b Salarisschalen referentie-c'!$Z$263,"")</f>
        <v/>
      </c>
      <c r="DD66" s="82" t="str">
        <f>IF(AA66=1,'#3b Salarisschalen referentie-c'!$Z$263,"")</f>
        <v/>
      </c>
      <c r="DE66" s="82" t="str">
        <f>IF(AB66=1,'#3b Salarisschalen referentie-c'!$Z$263,"")</f>
        <v/>
      </c>
      <c r="DF66" s="82" t="str">
        <f>IF(AC66=1,'#3b Salarisschalen referentie-c'!$Z$263,"")</f>
        <v/>
      </c>
    </row>
    <row r="67" spans="1:110" ht="13.2" x14ac:dyDescent="0.25">
      <c r="AD67" s="70"/>
      <c r="BE67" s="70"/>
      <c r="CF67" s="70"/>
    </row>
    <row r="68" spans="1:110" ht="13.2" x14ac:dyDescent="0.25">
      <c r="A68" s="95" t="s">
        <v>163</v>
      </c>
      <c r="B68" s="95"/>
      <c r="C68" s="95"/>
      <c r="D68" s="95">
        <f t="shared" ref="D68:AC68" si="0">SUM(D4:D66)</f>
        <v>4</v>
      </c>
      <c r="E68" s="95">
        <f t="shared" si="0"/>
        <v>3</v>
      </c>
      <c r="F68" s="95">
        <f t="shared" si="0"/>
        <v>4</v>
      </c>
      <c r="G68" s="95">
        <f t="shared" si="0"/>
        <v>3</v>
      </c>
      <c r="H68" s="95">
        <f t="shared" si="0"/>
        <v>4</v>
      </c>
      <c r="I68" s="95">
        <f t="shared" si="0"/>
        <v>3</v>
      </c>
      <c r="J68" s="95">
        <f t="shared" si="0"/>
        <v>7</v>
      </c>
      <c r="K68" s="95">
        <f t="shared" si="0"/>
        <v>5</v>
      </c>
      <c r="L68" s="95">
        <f t="shared" si="0"/>
        <v>10</v>
      </c>
      <c r="M68" s="95">
        <f t="shared" si="0"/>
        <v>8</v>
      </c>
      <c r="N68" s="95">
        <f t="shared" si="0"/>
        <v>5</v>
      </c>
      <c r="O68" s="95">
        <f t="shared" si="0"/>
        <v>5</v>
      </c>
      <c r="P68" s="95">
        <f t="shared" si="0"/>
        <v>5</v>
      </c>
      <c r="Q68" s="95">
        <f t="shared" si="0"/>
        <v>5</v>
      </c>
      <c r="R68" s="95">
        <f t="shared" si="0"/>
        <v>8</v>
      </c>
      <c r="S68" s="95">
        <f t="shared" si="0"/>
        <v>8</v>
      </c>
      <c r="T68" s="95">
        <f t="shared" si="0"/>
        <v>7</v>
      </c>
      <c r="U68" s="95">
        <f t="shared" si="0"/>
        <v>5</v>
      </c>
      <c r="V68" s="95">
        <f t="shared" si="0"/>
        <v>5</v>
      </c>
      <c r="W68" s="95">
        <f t="shared" si="0"/>
        <v>5</v>
      </c>
      <c r="X68" s="95">
        <f t="shared" si="0"/>
        <v>3</v>
      </c>
      <c r="Y68" s="95">
        <f t="shared" si="0"/>
        <v>2</v>
      </c>
      <c r="Z68" s="95">
        <f t="shared" si="0"/>
        <v>2</v>
      </c>
      <c r="AA68" s="95">
        <f t="shared" si="0"/>
        <v>2</v>
      </c>
      <c r="AB68" s="95">
        <f t="shared" si="0"/>
        <v>4</v>
      </c>
      <c r="AC68" s="95">
        <f t="shared" si="0"/>
        <v>4</v>
      </c>
      <c r="AD68" s="70"/>
      <c r="AE68" s="95">
        <f t="shared" ref="AE68:BD68" si="1">SUM(AE4:AE66)</f>
        <v>96.388397778398755</v>
      </c>
      <c r="AF68" s="95">
        <f t="shared" si="1"/>
        <v>89.687044536400151</v>
      </c>
      <c r="AG68" s="95">
        <f t="shared" si="1"/>
        <v>103.94971612280347</v>
      </c>
      <c r="AH68" s="95">
        <f t="shared" si="1"/>
        <v>99.482650055051138</v>
      </c>
      <c r="AI68" s="95">
        <f t="shared" si="1"/>
        <v>96.388397778398755</v>
      </c>
      <c r="AJ68" s="95">
        <f t="shared" si="1"/>
        <v>89.687044536400151</v>
      </c>
      <c r="AK68" s="95">
        <f t="shared" si="1"/>
        <v>180.8607466860602</v>
      </c>
      <c r="AL68" s="95">
        <f t="shared" si="1"/>
        <v>158.55991847629531</v>
      </c>
      <c r="AM68" s="95">
        <f t="shared" si="1"/>
        <v>231.37444838673451</v>
      </c>
      <c r="AN68" s="96">
        <f t="shared" si="1"/>
        <v>207.15295929947362</v>
      </c>
      <c r="AO68" s="95">
        <f t="shared" si="1"/>
        <v>101.20264147581383</v>
      </c>
      <c r="AP68" s="96">
        <f t="shared" si="1"/>
        <v>107.29974273894737</v>
      </c>
      <c r="AQ68" s="95">
        <f t="shared" si="1"/>
        <v>97.901384070281964</v>
      </c>
      <c r="AR68" s="95">
        <f t="shared" si="1"/>
        <v>110.22711857347937</v>
      </c>
      <c r="AS68" s="95">
        <f t="shared" si="1"/>
        <v>175.83048462793914</v>
      </c>
      <c r="AT68" s="96">
        <f t="shared" si="1"/>
        <v>200.06105849509586</v>
      </c>
      <c r="AU68" s="95">
        <f t="shared" si="1"/>
        <v>190.95627008123517</v>
      </c>
      <c r="AV68" s="95">
        <f t="shared" si="1"/>
        <v>155.85071957060751</v>
      </c>
      <c r="AW68" s="95">
        <f t="shared" si="1"/>
        <v>90.795182519894368</v>
      </c>
      <c r="AX68" s="95">
        <f t="shared" si="1"/>
        <v>96.563342031517806</v>
      </c>
      <c r="AY68" s="95">
        <f t="shared" si="1"/>
        <v>59.318047324114119</v>
      </c>
      <c r="AZ68" s="95">
        <f t="shared" si="1"/>
        <v>42.443319423737492</v>
      </c>
      <c r="BA68" s="95">
        <f t="shared" si="1"/>
        <v>40.852325581395348</v>
      </c>
      <c r="BB68" s="95">
        <f t="shared" si="1"/>
        <v>62.176744186046513</v>
      </c>
      <c r="BC68" s="95">
        <f t="shared" si="1"/>
        <v>81.444429702325436</v>
      </c>
      <c r="BD68" s="95">
        <f t="shared" si="1"/>
        <v>91.132291215302885</v>
      </c>
      <c r="BE68" s="70"/>
      <c r="BF68" s="95">
        <f t="shared" ref="BF68:CE68" si="2">SUM(BF4:BF66)</f>
        <v>108.48405860370929</v>
      </c>
      <c r="BG68" s="95">
        <f t="shared" si="2"/>
        <v>100.44811123689144</v>
      </c>
      <c r="BH68" s="95">
        <f t="shared" si="2"/>
        <v>116.6183202286454</v>
      </c>
      <c r="BI68" s="95">
        <f t="shared" si="2"/>
        <v>111.92613883014641</v>
      </c>
      <c r="BJ68" s="95">
        <f t="shared" si="2"/>
        <v>108.48405860370929</v>
      </c>
      <c r="BK68" s="95">
        <f t="shared" si="2"/>
        <v>100.44811123689144</v>
      </c>
      <c r="BL68" s="95">
        <f t="shared" si="2"/>
        <v>208.97608472102104</v>
      </c>
      <c r="BM68" s="95">
        <f t="shared" si="2"/>
        <v>184.0793185785046</v>
      </c>
      <c r="BN68" s="95">
        <f t="shared" si="2"/>
        <v>265.5297443257025</v>
      </c>
      <c r="BO68" s="96">
        <f t="shared" si="2"/>
        <v>239.75700638922874</v>
      </c>
      <c r="BP68" s="95">
        <f t="shared" si="2"/>
        <v>112.47796248488692</v>
      </c>
      <c r="BQ68" s="96">
        <f t="shared" si="2"/>
        <v>119.85386125203243</v>
      </c>
      <c r="BR68" s="95">
        <f t="shared" si="2"/>
        <v>108.72093834533807</v>
      </c>
      <c r="BS68" s="95">
        <f t="shared" si="2"/>
        <v>122.92336727266981</v>
      </c>
      <c r="BT68" s="95">
        <f t="shared" si="2"/>
        <v>199.50920211513125</v>
      </c>
      <c r="BU68" s="96">
        <f t="shared" si="2"/>
        <v>228.57074462238637</v>
      </c>
      <c r="BV68" s="95">
        <f t="shared" si="2"/>
        <v>224.35816406155902</v>
      </c>
      <c r="BW68" s="95">
        <f t="shared" si="2"/>
        <v>178.35843938907863</v>
      </c>
      <c r="BX68" s="95">
        <f t="shared" si="2"/>
        <v>100.53988003728281</v>
      </c>
      <c r="BY68" s="95">
        <f t="shared" si="2"/>
        <v>107.62961095315514</v>
      </c>
      <c r="BZ68" s="95">
        <f t="shared" si="2"/>
        <v>65.666298390950004</v>
      </c>
      <c r="CA68" s="95">
        <f t="shared" si="2"/>
        <v>46.727708537835881</v>
      </c>
      <c r="CB68" s="95">
        <f t="shared" si="2"/>
        <v>46.855813953488365</v>
      </c>
      <c r="CC68" s="95">
        <f t="shared" si="2"/>
        <v>70.142441860465112</v>
      </c>
      <c r="CD68" s="95">
        <f t="shared" si="2"/>
        <v>91.904477768141064</v>
      </c>
      <c r="CE68" s="95">
        <f t="shared" si="2"/>
        <v>102.98787169730953</v>
      </c>
      <c r="CF68" s="70"/>
      <c r="CG68" s="95">
        <f t="shared" ref="CG68:DF68" si="3">SUM(CG4:CG66)</f>
        <v>124.22783354526422</v>
      </c>
      <c r="CH68" s="95">
        <f t="shared" si="3"/>
        <v>113.61597619493497</v>
      </c>
      <c r="CI68" s="95">
        <f t="shared" si="3"/>
        <v>132.07001180645116</v>
      </c>
      <c r="CJ68" s="95">
        <f t="shared" si="3"/>
        <v>127.37887859657012</v>
      </c>
      <c r="CK68" s="95">
        <f t="shared" si="3"/>
        <v>124.22783354526422</v>
      </c>
      <c r="CL68" s="95">
        <f t="shared" si="3"/>
        <v>113.61597619493497</v>
      </c>
      <c r="CM68" s="95">
        <f t="shared" si="3"/>
        <v>244.88525630159603</v>
      </c>
      <c r="CN68" s="95">
        <f t="shared" si="3"/>
        <v>215.61061959535607</v>
      </c>
      <c r="CO68" s="95">
        <f t="shared" si="3"/>
        <v>312.81001046650903</v>
      </c>
      <c r="CP68" s="96">
        <f t="shared" si="3"/>
        <v>284.2840232764425</v>
      </c>
      <c r="CQ68" s="95">
        <f t="shared" si="3"/>
        <v>129.35434768641628</v>
      </c>
      <c r="CR68" s="96">
        <f t="shared" si="3"/>
        <v>138.3190486479339</v>
      </c>
      <c r="CS68" s="95">
        <f t="shared" si="3"/>
        <v>122.69870757828193</v>
      </c>
      <c r="CT68" s="95">
        <f t="shared" si="3"/>
        <v>140.47641467139371</v>
      </c>
      <c r="CU68" s="95">
        <f t="shared" si="3"/>
        <v>229.42034302771418</v>
      </c>
      <c r="CV68" s="96">
        <f t="shared" si="3"/>
        <v>263.95338425021208</v>
      </c>
      <c r="CW68" s="95">
        <f t="shared" si="3"/>
        <v>266.67677425290356</v>
      </c>
      <c r="CX68" s="95">
        <f t="shared" si="3"/>
        <v>206.88174200731703</v>
      </c>
      <c r="CY68" s="95">
        <f t="shared" si="3"/>
        <v>113.38990058227827</v>
      </c>
      <c r="CZ68" s="95">
        <f t="shared" si="3"/>
        <v>121.52352847883105</v>
      </c>
      <c r="DA68" s="95">
        <f t="shared" si="3"/>
        <v>76.251184574586773</v>
      </c>
      <c r="DB68" s="95">
        <f t="shared" si="3"/>
        <v>53.600782448992447</v>
      </c>
      <c r="DC68" s="95">
        <f t="shared" si="3"/>
        <v>55.348255813953486</v>
      </c>
      <c r="DD68" s="95">
        <f t="shared" si="3"/>
        <v>78.672558139534871</v>
      </c>
      <c r="DE68" s="95">
        <f t="shared" si="3"/>
        <v>103.29111858090283</v>
      </c>
      <c r="DF68" s="95">
        <f t="shared" si="3"/>
        <v>114.916139863133</v>
      </c>
    </row>
    <row r="69" spans="1:110" ht="13.2" x14ac:dyDescent="0.25">
      <c r="AD69" s="70"/>
      <c r="BE69" s="70"/>
      <c r="CF69" s="70"/>
    </row>
    <row r="70" spans="1:110" ht="13.2" x14ac:dyDescent="0.25">
      <c r="A70" s="70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>
        <f t="shared" ref="AE70:BD70" si="4">SUM(AE4:AE67)/D68</f>
        <v>24.097099444599689</v>
      </c>
      <c r="AF70" s="70">
        <f t="shared" si="4"/>
        <v>29.895681512133383</v>
      </c>
      <c r="AG70" s="70">
        <f t="shared" si="4"/>
        <v>25.987429030700866</v>
      </c>
      <c r="AH70" s="70">
        <f t="shared" si="4"/>
        <v>33.160883351683715</v>
      </c>
      <c r="AI70" s="70">
        <f t="shared" si="4"/>
        <v>24.097099444599689</v>
      </c>
      <c r="AJ70" s="70">
        <f t="shared" si="4"/>
        <v>29.895681512133383</v>
      </c>
      <c r="AK70" s="70">
        <f t="shared" si="4"/>
        <v>25.837249526580027</v>
      </c>
      <c r="AL70" s="70">
        <f t="shared" si="4"/>
        <v>31.711983695259061</v>
      </c>
      <c r="AM70" s="70">
        <f t="shared" si="4"/>
        <v>23.137444838673453</v>
      </c>
      <c r="AN70" s="70">
        <f t="shared" si="4"/>
        <v>25.894119912434203</v>
      </c>
      <c r="AO70" s="70">
        <f t="shared" si="4"/>
        <v>20.240528295162768</v>
      </c>
      <c r="AP70" s="70">
        <f t="shared" si="4"/>
        <v>21.459948547789473</v>
      </c>
      <c r="AQ70" s="70">
        <f t="shared" si="4"/>
        <v>19.580276814056393</v>
      </c>
      <c r="AR70" s="70">
        <f t="shared" si="4"/>
        <v>22.045423714695875</v>
      </c>
      <c r="AS70" s="70">
        <f t="shared" si="4"/>
        <v>21.978810578492393</v>
      </c>
      <c r="AT70" s="70">
        <f t="shared" si="4"/>
        <v>25.007632311886983</v>
      </c>
      <c r="AU70" s="70">
        <f t="shared" si="4"/>
        <v>27.279467154462168</v>
      </c>
      <c r="AV70" s="70">
        <f t="shared" si="4"/>
        <v>31.170143914121503</v>
      </c>
      <c r="AW70" s="70">
        <f t="shared" si="4"/>
        <v>18.159036503978875</v>
      </c>
      <c r="AX70" s="70">
        <f t="shared" si="4"/>
        <v>19.312668406303562</v>
      </c>
      <c r="AY70" s="70">
        <f t="shared" si="4"/>
        <v>19.772682441371373</v>
      </c>
      <c r="AZ70" s="70">
        <f t="shared" si="4"/>
        <v>21.221659711868746</v>
      </c>
      <c r="BA70" s="70">
        <f t="shared" si="4"/>
        <v>20.426162790697674</v>
      </c>
      <c r="BB70" s="70">
        <f t="shared" si="4"/>
        <v>31.088372093023256</v>
      </c>
      <c r="BC70" s="70">
        <f t="shared" si="4"/>
        <v>20.361107425581359</v>
      </c>
      <c r="BD70" s="70">
        <f t="shared" si="4"/>
        <v>22.783072803825721</v>
      </c>
      <c r="BE70" s="70"/>
      <c r="BF70" s="70">
        <f t="shared" ref="BF70:CE70" si="5">SUM(BF4:BF67)/D68</f>
        <v>27.121014650927322</v>
      </c>
      <c r="BG70" s="70">
        <f t="shared" si="5"/>
        <v>33.482703745630481</v>
      </c>
      <c r="BH70" s="70">
        <f t="shared" si="5"/>
        <v>29.15458005716135</v>
      </c>
      <c r="BI70" s="70">
        <f t="shared" si="5"/>
        <v>37.30871294338214</v>
      </c>
      <c r="BJ70" s="70">
        <f t="shared" si="5"/>
        <v>27.121014650927322</v>
      </c>
      <c r="BK70" s="70">
        <f t="shared" si="5"/>
        <v>33.482703745630481</v>
      </c>
      <c r="BL70" s="70">
        <f t="shared" si="5"/>
        <v>29.853726388717291</v>
      </c>
      <c r="BM70" s="70">
        <f t="shared" si="5"/>
        <v>36.815863715700921</v>
      </c>
      <c r="BN70" s="70">
        <f t="shared" si="5"/>
        <v>26.552974432570249</v>
      </c>
      <c r="BO70" s="70">
        <f t="shared" si="5"/>
        <v>29.969625798653592</v>
      </c>
      <c r="BP70" s="70">
        <f t="shared" si="5"/>
        <v>22.495592496977384</v>
      </c>
      <c r="BQ70" s="70">
        <f t="shared" si="5"/>
        <v>23.970772250406487</v>
      </c>
      <c r="BR70" s="70">
        <f t="shared" si="5"/>
        <v>21.744187669067614</v>
      </c>
      <c r="BS70" s="70">
        <f t="shared" si="5"/>
        <v>24.584673454533963</v>
      </c>
      <c r="BT70" s="70">
        <f t="shared" si="5"/>
        <v>24.938650264391406</v>
      </c>
      <c r="BU70" s="70">
        <f t="shared" si="5"/>
        <v>28.571343077798296</v>
      </c>
      <c r="BV70" s="70">
        <f t="shared" si="5"/>
        <v>32.051166294508434</v>
      </c>
      <c r="BW70" s="70">
        <f t="shared" si="5"/>
        <v>35.671687877815728</v>
      </c>
      <c r="BX70" s="70">
        <f t="shared" si="5"/>
        <v>20.107976007456564</v>
      </c>
      <c r="BY70" s="70">
        <f t="shared" si="5"/>
        <v>21.525922190631029</v>
      </c>
      <c r="BZ70" s="70">
        <f t="shared" si="5"/>
        <v>21.888766130316668</v>
      </c>
      <c r="CA70" s="70">
        <f t="shared" si="5"/>
        <v>23.36385426891794</v>
      </c>
      <c r="CB70" s="70">
        <f t="shared" si="5"/>
        <v>23.427906976744183</v>
      </c>
      <c r="CC70" s="70">
        <f t="shared" si="5"/>
        <v>35.071220930232556</v>
      </c>
      <c r="CD70" s="70">
        <f t="shared" si="5"/>
        <v>22.976119442035266</v>
      </c>
      <c r="CE70" s="70">
        <f t="shared" si="5"/>
        <v>25.746967924327382</v>
      </c>
      <c r="CF70" s="70"/>
      <c r="CG70" s="70">
        <f t="shared" ref="CG70:DF70" si="6">SUM(CG4:CG67)/D68</f>
        <v>31.056958386316055</v>
      </c>
      <c r="CH70" s="70">
        <f t="shared" si="6"/>
        <v>37.871992064978322</v>
      </c>
      <c r="CI70" s="70">
        <f t="shared" si="6"/>
        <v>33.017502951612791</v>
      </c>
      <c r="CJ70" s="70">
        <f t="shared" si="6"/>
        <v>42.459626198856704</v>
      </c>
      <c r="CK70" s="70">
        <f t="shared" si="6"/>
        <v>31.056958386316055</v>
      </c>
      <c r="CL70" s="70">
        <f t="shared" si="6"/>
        <v>37.871992064978322</v>
      </c>
      <c r="CM70" s="70">
        <f t="shared" si="6"/>
        <v>34.983608043085148</v>
      </c>
      <c r="CN70" s="70">
        <f t="shared" si="6"/>
        <v>43.122123919071214</v>
      </c>
      <c r="CO70" s="70">
        <f t="shared" si="6"/>
        <v>31.281001046650903</v>
      </c>
      <c r="CP70" s="70">
        <f t="shared" si="6"/>
        <v>35.535502909555312</v>
      </c>
      <c r="CQ70" s="70">
        <f t="shared" si="6"/>
        <v>25.870869537283255</v>
      </c>
      <c r="CR70" s="70">
        <f t="shared" si="6"/>
        <v>27.663809729586781</v>
      </c>
      <c r="CS70" s="70">
        <f t="shared" si="6"/>
        <v>24.539741515656385</v>
      </c>
      <c r="CT70" s="70">
        <f t="shared" si="6"/>
        <v>28.095282934278742</v>
      </c>
      <c r="CU70" s="70">
        <f t="shared" si="6"/>
        <v>28.677542878464273</v>
      </c>
      <c r="CV70" s="70">
        <f t="shared" si="6"/>
        <v>32.99417303127651</v>
      </c>
      <c r="CW70" s="70">
        <f t="shared" si="6"/>
        <v>38.096682036129081</v>
      </c>
      <c r="CX70" s="70">
        <f t="shared" si="6"/>
        <v>41.376348401463403</v>
      </c>
      <c r="CY70" s="70">
        <f t="shared" si="6"/>
        <v>22.677980116455654</v>
      </c>
      <c r="CZ70" s="70">
        <f t="shared" si="6"/>
        <v>24.304705695766209</v>
      </c>
      <c r="DA70" s="70">
        <f t="shared" si="6"/>
        <v>25.417061524862259</v>
      </c>
      <c r="DB70" s="70">
        <f t="shared" si="6"/>
        <v>26.800391224496224</v>
      </c>
      <c r="DC70" s="70">
        <f t="shared" si="6"/>
        <v>27.674127906976743</v>
      </c>
      <c r="DD70" s="70">
        <f t="shared" si="6"/>
        <v>39.336279069767436</v>
      </c>
      <c r="DE70" s="70">
        <f t="shared" si="6"/>
        <v>25.822779645225708</v>
      </c>
      <c r="DF70" s="70">
        <f t="shared" si="6"/>
        <v>28.729034965783249</v>
      </c>
    </row>
    <row r="71" spans="1:110" ht="13.2" x14ac:dyDescent="0.25">
      <c r="AD71" s="70"/>
      <c r="BE71" s="70"/>
      <c r="CF71" s="70"/>
    </row>
    <row r="72" spans="1:110" ht="13.2" x14ac:dyDescent="0.25">
      <c r="AD72" s="70"/>
      <c r="BE72" s="70"/>
      <c r="CF72" s="70"/>
    </row>
    <row r="73" spans="1:110" ht="13.2" x14ac:dyDescent="0.25">
      <c r="AD73" s="70"/>
      <c r="BE73" s="70"/>
      <c r="CF73" s="70"/>
    </row>
    <row r="74" spans="1:110" ht="13.2" x14ac:dyDescent="0.25">
      <c r="AD74" s="70"/>
      <c r="BE74" s="70"/>
      <c r="CF74" s="70"/>
    </row>
    <row r="75" spans="1:110" ht="13.2" x14ac:dyDescent="0.25">
      <c r="AD75" s="70"/>
      <c r="BE75" s="70"/>
      <c r="CF75" s="70"/>
    </row>
    <row r="76" spans="1:110" ht="13.2" x14ac:dyDescent="0.25">
      <c r="AD76" s="70"/>
      <c r="BE76" s="70"/>
      <c r="CF76" s="70"/>
    </row>
    <row r="77" spans="1:110" ht="13.2" x14ac:dyDescent="0.25">
      <c r="AD77" s="70"/>
      <c r="BE77" s="70"/>
      <c r="CF77" s="70"/>
    </row>
    <row r="78" spans="1:110" ht="13.2" x14ac:dyDescent="0.25">
      <c r="AD78" s="70"/>
      <c r="BE78" s="70"/>
      <c r="CF78" s="70"/>
    </row>
    <row r="79" spans="1:110" ht="13.2" x14ac:dyDescent="0.25">
      <c r="AD79" s="70"/>
      <c r="BE79" s="70"/>
      <c r="CF79" s="70"/>
    </row>
    <row r="80" spans="1:110" ht="13.2" x14ac:dyDescent="0.25">
      <c r="AD80" s="70"/>
      <c r="BE80" s="70"/>
      <c r="CF80" s="70"/>
    </row>
    <row r="81" spans="30:84" ht="13.2" x14ac:dyDescent="0.25">
      <c r="AD81" s="70"/>
      <c r="BE81" s="70"/>
      <c r="CF81" s="70"/>
    </row>
    <row r="82" spans="30:84" ht="13.2" x14ac:dyDescent="0.25">
      <c r="AD82" s="70"/>
      <c r="BE82" s="70"/>
      <c r="CF82" s="70"/>
    </row>
    <row r="83" spans="30:84" ht="13.2" x14ac:dyDescent="0.25">
      <c r="AD83" s="70"/>
      <c r="BE83" s="70"/>
      <c r="CF83" s="70"/>
    </row>
    <row r="84" spans="30:84" ht="13.2" x14ac:dyDescent="0.25">
      <c r="AD84" s="70"/>
      <c r="BE84" s="70"/>
      <c r="CF84" s="70"/>
    </row>
    <row r="85" spans="30:84" ht="13.2" x14ac:dyDescent="0.25">
      <c r="AD85" s="70"/>
      <c r="BE85" s="70"/>
      <c r="CF85" s="70"/>
    </row>
    <row r="86" spans="30:84" ht="13.2" x14ac:dyDescent="0.25">
      <c r="AD86" s="70"/>
      <c r="BE86" s="70"/>
      <c r="CF86" s="70"/>
    </row>
    <row r="87" spans="30:84" ht="13.2" x14ac:dyDescent="0.25">
      <c r="AD87" s="70"/>
      <c r="BE87" s="70"/>
      <c r="CF87" s="70"/>
    </row>
    <row r="88" spans="30:84" ht="13.2" x14ac:dyDescent="0.25">
      <c r="AD88" s="70"/>
      <c r="BE88" s="70"/>
      <c r="CF88" s="70"/>
    </row>
    <row r="89" spans="30:84" ht="13.2" x14ac:dyDescent="0.25">
      <c r="AD89" s="70"/>
      <c r="BE89" s="70"/>
      <c r="CF89" s="70"/>
    </row>
    <row r="90" spans="30:84" ht="13.2" x14ac:dyDescent="0.25">
      <c r="AD90" s="70"/>
      <c r="BE90" s="70"/>
      <c r="CF90" s="70"/>
    </row>
    <row r="91" spans="30:84" ht="13.2" x14ac:dyDescent="0.25">
      <c r="AD91" s="70"/>
      <c r="BE91" s="70"/>
      <c r="CF91" s="70"/>
    </row>
    <row r="92" spans="30:84" ht="13.2" x14ac:dyDescent="0.25">
      <c r="AD92" s="70"/>
      <c r="BE92" s="70"/>
      <c r="CF92" s="70"/>
    </row>
    <row r="93" spans="30:84" ht="13.2" x14ac:dyDescent="0.25">
      <c r="AD93" s="70"/>
      <c r="BE93" s="70"/>
      <c r="CF93" s="70"/>
    </row>
    <row r="94" spans="30:84" ht="13.2" x14ac:dyDescent="0.25">
      <c r="AD94" s="70"/>
      <c r="BE94" s="70"/>
      <c r="CF94" s="70"/>
    </row>
    <row r="95" spans="30:84" ht="13.2" x14ac:dyDescent="0.25">
      <c r="AD95" s="70"/>
      <c r="BE95" s="70"/>
      <c r="CF95" s="70"/>
    </row>
    <row r="96" spans="30:84" ht="13.2" x14ac:dyDescent="0.25">
      <c r="AD96" s="70"/>
      <c r="BE96" s="70"/>
      <c r="CF96" s="70"/>
    </row>
    <row r="97" spans="30:84" ht="13.2" x14ac:dyDescent="0.25">
      <c r="AD97" s="70"/>
      <c r="BE97" s="70"/>
      <c r="CF97" s="70"/>
    </row>
    <row r="98" spans="30:84" ht="13.2" x14ac:dyDescent="0.25">
      <c r="AD98" s="70"/>
      <c r="BE98" s="70"/>
      <c r="CF98" s="70"/>
    </row>
    <row r="99" spans="30:84" ht="13.2" x14ac:dyDescent="0.25">
      <c r="AD99" s="70"/>
      <c r="BE99" s="70"/>
      <c r="CF99" s="70"/>
    </row>
    <row r="100" spans="30:84" ht="13.2" x14ac:dyDescent="0.25">
      <c r="AD100" s="70"/>
      <c r="BE100" s="70"/>
      <c r="CF100" s="70"/>
    </row>
    <row r="101" spans="30:84" ht="13.2" x14ac:dyDescent="0.25">
      <c r="AD101" s="70"/>
      <c r="BE101" s="70"/>
      <c r="CF101" s="70"/>
    </row>
    <row r="102" spans="30:84" ht="13.2" x14ac:dyDescent="0.25">
      <c r="AD102" s="70"/>
      <c r="BE102" s="70"/>
      <c r="CF102" s="70"/>
    </row>
    <row r="103" spans="30:84" ht="13.2" x14ac:dyDescent="0.25">
      <c r="AD103" s="70"/>
      <c r="BE103" s="70"/>
      <c r="CF103" s="70"/>
    </row>
    <row r="104" spans="30:84" ht="13.2" x14ac:dyDescent="0.25">
      <c r="AD104" s="70"/>
      <c r="BE104" s="70"/>
      <c r="CF104" s="70"/>
    </row>
    <row r="105" spans="30:84" ht="13.2" x14ac:dyDescent="0.25">
      <c r="AD105" s="70"/>
      <c r="BE105" s="70"/>
      <c r="CF105" s="70"/>
    </row>
    <row r="106" spans="30:84" ht="13.2" x14ac:dyDescent="0.25">
      <c r="AD106" s="70"/>
      <c r="BE106" s="70"/>
      <c r="CF106" s="70"/>
    </row>
    <row r="107" spans="30:84" ht="13.2" x14ac:dyDescent="0.25">
      <c r="AD107" s="70"/>
      <c r="BE107" s="70"/>
      <c r="CF107" s="70"/>
    </row>
    <row r="108" spans="30:84" ht="13.2" x14ac:dyDescent="0.25">
      <c r="AD108" s="70"/>
      <c r="BE108" s="70"/>
      <c r="CF108" s="70"/>
    </row>
    <row r="109" spans="30:84" ht="13.2" x14ac:dyDescent="0.25">
      <c r="AD109" s="70"/>
      <c r="BE109" s="70"/>
      <c r="CF109" s="70"/>
    </row>
    <row r="110" spans="30:84" ht="13.2" x14ac:dyDescent="0.25">
      <c r="AD110" s="70"/>
      <c r="BE110" s="70"/>
      <c r="CF110" s="70"/>
    </row>
    <row r="111" spans="30:84" ht="13.2" x14ac:dyDescent="0.25">
      <c r="AD111" s="70"/>
      <c r="BE111" s="70"/>
      <c r="CF111" s="70"/>
    </row>
    <row r="112" spans="30:84" ht="13.2" x14ac:dyDescent="0.25">
      <c r="AD112" s="70"/>
      <c r="BE112" s="70"/>
      <c r="CF112" s="70"/>
    </row>
    <row r="113" spans="30:84" ht="13.2" x14ac:dyDescent="0.25">
      <c r="AD113" s="70"/>
      <c r="BE113" s="70"/>
      <c r="CF113" s="70"/>
    </row>
    <row r="114" spans="30:84" ht="13.2" x14ac:dyDescent="0.25">
      <c r="AD114" s="70"/>
      <c r="BE114" s="70"/>
      <c r="CF114" s="70"/>
    </row>
    <row r="115" spans="30:84" ht="13.2" x14ac:dyDescent="0.25">
      <c r="AD115" s="70"/>
      <c r="BE115" s="70"/>
      <c r="CF115" s="70"/>
    </row>
    <row r="116" spans="30:84" ht="13.2" x14ac:dyDescent="0.25">
      <c r="AD116" s="70"/>
      <c r="BE116" s="70"/>
      <c r="CF116" s="70"/>
    </row>
    <row r="117" spans="30:84" ht="13.2" x14ac:dyDescent="0.25">
      <c r="AD117" s="70"/>
      <c r="BE117" s="70"/>
      <c r="CF117" s="70"/>
    </row>
    <row r="118" spans="30:84" ht="13.2" x14ac:dyDescent="0.25">
      <c r="AD118" s="70"/>
      <c r="BE118" s="70"/>
      <c r="CF118" s="70"/>
    </row>
    <row r="119" spans="30:84" ht="13.2" x14ac:dyDescent="0.25">
      <c r="AD119" s="70"/>
      <c r="BE119" s="70"/>
      <c r="CF119" s="70"/>
    </row>
    <row r="120" spans="30:84" ht="13.2" x14ac:dyDescent="0.25">
      <c r="AD120" s="70"/>
      <c r="BE120" s="70"/>
      <c r="CF120" s="70"/>
    </row>
    <row r="121" spans="30:84" ht="13.2" x14ac:dyDescent="0.25">
      <c r="AD121" s="70"/>
      <c r="BE121" s="70"/>
      <c r="CF121" s="70"/>
    </row>
    <row r="122" spans="30:84" ht="13.2" x14ac:dyDescent="0.25">
      <c r="AD122" s="70"/>
      <c r="BE122" s="70"/>
      <c r="CF122" s="70"/>
    </row>
    <row r="123" spans="30:84" ht="13.2" x14ac:dyDescent="0.25">
      <c r="AD123" s="70"/>
      <c r="BE123" s="70"/>
      <c r="CF123" s="70"/>
    </row>
    <row r="124" spans="30:84" ht="13.2" x14ac:dyDescent="0.25">
      <c r="AD124" s="70"/>
      <c r="BE124" s="70"/>
      <c r="CF124" s="70"/>
    </row>
    <row r="125" spans="30:84" ht="13.2" x14ac:dyDescent="0.25">
      <c r="AD125" s="70"/>
      <c r="BE125" s="70"/>
      <c r="CF125" s="70"/>
    </row>
    <row r="126" spans="30:84" ht="13.2" x14ac:dyDescent="0.25">
      <c r="AD126" s="70"/>
      <c r="BE126" s="70"/>
      <c r="CF126" s="70"/>
    </row>
    <row r="127" spans="30:84" ht="13.2" x14ac:dyDescent="0.25">
      <c r="AD127" s="70"/>
      <c r="BE127" s="70"/>
      <c r="CF127" s="70"/>
    </row>
    <row r="128" spans="30:84" ht="13.2" x14ac:dyDescent="0.25">
      <c r="AD128" s="70"/>
      <c r="BE128" s="70"/>
      <c r="CF128" s="70"/>
    </row>
    <row r="129" spans="30:84" ht="13.2" x14ac:dyDescent="0.25">
      <c r="AD129" s="70"/>
      <c r="BE129" s="70"/>
      <c r="CF129" s="70"/>
    </row>
    <row r="130" spans="30:84" ht="13.2" x14ac:dyDescent="0.25">
      <c r="AD130" s="70"/>
      <c r="BE130" s="70"/>
      <c r="CF130" s="70"/>
    </row>
    <row r="131" spans="30:84" ht="13.2" x14ac:dyDescent="0.25">
      <c r="AD131" s="70"/>
      <c r="BE131" s="70"/>
      <c r="CF131" s="70"/>
    </row>
    <row r="132" spans="30:84" ht="13.2" x14ac:dyDescent="0.25">
      <c r="AD132" s="70"/>
      <c r="BE132" s="70"/>
      <c r="CF132" s="70"/>
    </row>
    <row r="133" spans="30:84" ht="13.2" x14ac:dyDescent="0.25">
      <c r="AD133" s="70"/>
      <c r="BE133" s="70"/>
      <c r="CF133" s="70"/>
    </row>
    <row r="134" spans="30:84" ht="13.2" x14ac:dyDescent="0.25">
      <c r="AD134" s="70"/>
      <c r="BE134" s="70"/>
      <c r="CF134" s="70"/>
    </row>
    <row r="135" spans="30:84" ht="13.2" x14ac:dyDescent="0.25">
      <c r="AD135" s="70"/>
      <c r="BE135" s="70"/>
      <c r="CF135" s="70"/>
    </row>
    <row r="136" spans="30:84" ht="13.2" x14ac:dyDescent="0.25">
      <c r="AD136" s="70"/>
      <c r="BE136" s="70"/>
      <c r="CF136" s="70"/>
    </row>
    <row r="137" spans="30:84" ht="13.2" x14ac:dyDescent="0.25">
      <c r="AD137" s="70"/>
      <c r="BE137" s="70"/>
      <c r="CF137" s="70"/>
    </row>
    <row r="138" spans="30:84" ht="13.2" x14ac:dyDescent="0.25">
      <c r="AD138" s="70"/>
      <c r="BE138" s="70"/>
      <c r="CF138" s="70"/>
    </row>
    <row r="139" spans="30:84" ht="13.2" x14ac:dyDescent="0.25">
      <c r="AD139" s="70"/>
      <c r="BE139" s="70"/>
      <c r="CF139" s="70"/>
    </row>
    <row r="140" spans="30:84" ht="13.2" x14ac:dyDescent="0.25">
      <c r="AD140" s="70"/>
      <c r="BE140" s="70"/>
      <c r="CF140" s="70"/>
    </row>
    <row r="141" spans="30:84" ht="13.2" x14ac:dyDescent="0.25">
      <c r="AD141" s="70"/>
      <c r="BE141" s="70"/>
      <c r="CF141" s="70"/>
    </row>
    <row r="142" spans="30:84" ht="13.2" x14ac:dyDescent="0.25">
      <c r="AD142" s="70"/>
      <c r="BE142" s="70"/>
      <c r="CF142" s="70"/>
    </row>
    <row r="143" spans="30:84" ht="13.2" x14ac:dyDescent="0.25">
      <c r="AD143" s="70"/>
      <c r="BE143" s="70"/>
      <c r="CF143" s="70"/>
    </row>
    <row r="144" spans="30:84" ht="13.2" x14ac:dyDescent="0.25">
      <c r="AD144" s="70"/>
      <c r="BE144" s="70"/>
      <c r="CF144" s="70"/>
    </row>
    <row r="145" spans="30:84" ht="13.2" x14ac:dyDescent="0.25">
      <c r="AD145" s="70"/>
      <c r="BE145" s="70"/>
      <c r="CF145" s="70"/>
    </row>
    <row r="146" spans="30:84" ht="13.2" x14ac:dyDescent="0.25">
      <c r="AD146" s="70"/>
      <c r="BE146" s="70"/>
      <c r="CF146" s="70"/>
    </row>
    <row r="147" spans="30:84" ht="13.2" x14ac:dyDescent="0.25">
      <c r="AD147" s="70"/>
      <c r="BE147" s="70"/>
      <c r="CF147" s="70"/>
    </row>
    <row r="148" spans="30:84" ht="13.2" x14ac:dyDescent="0.25">
      <c r="AD148" s="70"/>
      <c r="BE148" s="70"/>
      <c r="CF148" s="70"/>
    </row>
    <row r="149" spans="30:84" ht="13.2" x14ac:dyDescent="0.25">
      <c r="AD149" s="70"/>
      <c r="BE149" s="70"/>
      <c r="CF149" s="70"/>
    </row>
    <row r="150" spans="30:84" ht="13.2" x14ac:dyDescent="0.25">
      <c r="AD150" s="70"/>
      <c r="BE150" s="70"/>
      <c r="CF150" s="70"/>
    </row>
    <row r="151" spans="30:84" ht="13.2" x14ac:dyDescent="0.25">
      <c r="AD151" s="70"/>
      <c r="BE151" s="70"/>
      <c r="CF151" s="70"/>
    </row>
    <row r="152" spans="30:84" ht="13.2" x14ac:dyDescent="0.25">
      <c r="AD152" s="70"/>
      <c r="BE152" s="70"/>
      <c r="CF152" s="70"/>
    </row>
    <row r="153" spans="30:84" ht="13.2" x14ac:dyDescent="0.25">
      <c r="AD153" s="70"/>
      <c r="BE153" s="70"/>
      <c r="CF153" s="70"/>
    </row>
    <row r="154" spans="30:84" ht="13.2" x14ac:dyDescent="0.25">
      <c r="AD154" s="70"/>
      <c r="BE154" s="70"/>
      <c r="CF154" s="70"/>
    </row>
    <row r="155" spans="30:84" ht="13.2" x14ac:dyDescent="0.25">
      <c r="AD155" s="70"/>
      <c r="BE155" s="70"/>
      <c r="CF155" s="70"/>
    </row>
    <row r="156" spans="30:84" ht="13.2" x14ac:dyDescent="0.25">
      <c r="AD156" s="70"/>
      <c r="BE156" s="70"/>
      <c r="CF156" s="70"/>
    </row>
    <row r="157" spans="30:84" ht="13.2" x14ac:dyDescent="0.25">
      <c r="AD157" s="70"/>
      <c r="BE157" s="70"/>
      <c r="CF157" s="70"/>
    </row>
    <row r="158" spans="30:84" ht="13.2" x14ac:dyDescent="0.25">
      <c r="AD158" s="70"/>
      <c r="BE158" s="70"/>
      <c r="CF158" s="70"/>
    </row>
    <row r="159" spans="30:84" ht="13.2" x14ac:dyDescent="0.25">
      <c r="AD159" s="70"/>
      <c r="BE159" s="70"/>
      <c r="CF159" s="70"/>
    </row>
    <row r="160" spans="30:84" ht="13.2" x14ac:dyDescent="0.25">
      <c r="AD160" s="70"/>
      <c r="BE160" s="70"/>
      <c r="CF160" s="70"/>
    </row>
    <row r="161" spans="30:84" ht="13.2" x14ac:dyDescent="0.25">
      <c r="AD161" s="70"/>
      <c r="BE161" s="70"/>
      <c r="CF161" s="70"/>
    </row>
    <row r="162" spans="30:84" ht="13.2" x14ac:dyDescent="0.25">
      <c r="AD162" s="70"/>
      <c r="BE162" s="70"/>
      <c r="CF162" s="70"/>
    </row>
    <row r="163" spans="30:84" ht="13.2" x14ac:dyDescent="0.25">
      <c r="AD163" s="70"/>
      <c r="BE163" s="70"/>
      <c r="CF163" s="70"/>
    </row>
    <row r="164" spans="30:84" ht="13.2" x14ac:dyDescent="0.25">
      <c r="AD164" s="70"/>
      <c r="BE164" s="70"/>
      <c r="CF164" s="70"/>
    </row>
    <row r="165" spans="30:84" ht="13.2" x14ac:dyDescent="0.25">
      <c r="AD165" s="70"/>
      <c r="BE165" s="70"/>
      <c r="CF165" s="70"/>
    </row>
    <row r="166" spans="30:84" ht="13.2" x14ac:dyDescent="0.25">
      <c r="AD166" s="70"/>
      <c r="BE166" s="70"/>
      <c r="CF166" s="70"/>
    </row>
    <row r="167" spans="30:84" ht="13.2" x14ac:dyDescent="0.25">
      <c r="AD167" s="70"/>
      <c r="BE167" s="70"/>
      <c r="CF167" s="70"/>
    </row>
    <row r="168" spans="30:84" ht="13.2" x14ac:dyDescent="0.25">
      <c r="AD168" s="70"/>
      <c r="BE168" s="70"/>
      <c r="CF168" s="70"/>
    </row>
    <row r="169" spans="30:84" ht="13.2" x14ac:dyDescent="0.25">
      <c r="AD169" s="70"/>
      <c r="BE169" s="70"/>
      <c r="CF169" s="70"/>
    </row>
    <row r="170" spans="30:84" ht="13.2" x14ac:dyDescent="0.25">
      <c r="AD170" s="70"/>
      <c r="BE170" s="70"/>
      <c r="CF170" s="70"/>
    </row>
    <row r="171" spans="30:84" ht="13.2" x14ac:dyDescent="0.25">
      <c r="AD171" s="70"/>
      <c r="BE171" s="70"/>
      <c r="CF171" s="70"/>
    </row>
    <row r="172" spans="30:84" ht="13.2" x14ac:dyDescent="0.25">
      <c r="AD172" s="70"/>
      <c r="BE172" s="70"/>
      <c r="CF172" s="70"/>
    </row>
    <row r="173" spans="30:84" ht="13.2" x14ac:dyDescent="0.25">
      <c r="AD173" s="70"/>
      <c r="BE173" s="70"/>
      <c r="CF173" s="70"/>
    </row>
    <row r="174" spans="30:84" ht="13.2" x14ac:dyDescent="0.25">
      <c r="AD174" s="70"/>
      <c r="BE174" s="70"/>
      <c r="CF174" s="70"/>
    </row>
    <row r="175" spans="30:84" ht="13.2" x14ac:dyDescent="0.25">
      <c r="AD175" s="70"/>
      <c r="BE175" s="70"/>
      <c r="CF175" s="70"/>
    </row>
    <row r="176" spans="30:84" ht="13.2" x14ac:dyDescent="0.25">
      <c r="AD176" s="70"/>
      <c r="BE176" s="70"/>
      <c r="CF176" s="70"/>
    </row>
    <row r="177" spans="30:84" ht="13.2" x14ac:dyDescent="0.25">
      <c r="AD177" s="70"/>
      <c r="BE177" s="70"/>
      <c r="CF177" s="70"/>
    </row>
    <row r="178" spans="30:84" ht="13.2" x14ac:dyDescent="0.25">
      <c r="AD178" s="70"/>
      <c r="BE178" s="70"/>
      <c r="CF178" s="70"/>
    </row>
    <row r="179" spans="30:84" ht="13.2" x14ac:dyDescent="0.25">
      <c r="AD179" s="70"/>
      <c r="BE179" s="70"/>
      <c r="CF179" s="70"/>
    </row>
    <row r="180" spans="30:84" ht="13.2" x14ac:dyDescent="0.25">
      <c r="AD180" s="70"/>
      <c r="BE180" s="70"/>
      <c r="CF180" s="70"/>
    </row>
    <row r="181" spans="30:84" ht="13.2" x14ac:dyDescent="0.25">
      <c r="AD181" s="70"/>
      <c r="BE181" s="70"/>
      <c r="CF181" s="70"/>
    </row>
    <row r="182" spans="30:84" ht="13.2" x14ac:dyDescent="0.25">
      <c r="AD182" s="70"/>
      <c r="BE182" s="70"/>
      <c r="CF182" s="70"/>
    </row>
    <row r="183" spans="30:84" ht="13.2" x14ac:dyDescent="0.25">
      <c r="AD183" s="70"/>
      <c r="BE183" s="70"/>
      <c r="CF183" s="70"/>
    </row>
    <row r="184" spans="30:84" ht="13.2" x14ac:dyDescent="0.25">
      <c r="AD184" s="70"/>
      <c r="BE184" s="70"/>
      <c r="CF184" s="70"/>
    </row>
    <row r="185" spans="30:84" ht="13.2" x14ac:dyDescent="0.25">
      <c r="AD185" s="70"/>
      <c r="BE185" s="70"/>
      <c r="CF185" s="70"/>
    </row>
    <row r="186" spans="30:84" ht="13.2" x14ac:dyDescent="0.25">
      <c r="AD186" s="70"/>
      <c r="BE186" s="70"/>
      <c r="CF186" s="70"/>
    </row>
    <row r="187" spans="30:84" ht="13.2" x14ac:dyDescent="0.25">
      <c r="AD187" s="70"/>
      <c r="BE187" s="70"/>
      <c r="CF187" s="70"/>
    </row>
    <row r="188" spans="30:84" ht="13.2" x14ac:dyDescent="0.25">
      <c r="AD188" s="70"/>
      <c r="BE188" s="70"/>
      <c r="CF188" s="70"/>
    </row>
    <row r="189" spans="30:84" ht="13.2" x14ac:dyDescent="0.25">
      <c r="AD189" s="70"/>
      <c r="BE189" s="70"/>
      <c r="CF189" s="70"/>
    </row>
    <row r="190" spans="30:84" ht="13.2" x14ac:dyDescent="0.25">
      <c r="AD190" s="70"/>
      <c r="BE190" s="70"/>
      <c r="CF190" s="70"/>
    </row>
    <row r="191" spans="30:84" ht="13.2" x14ac:dyDescent="0.25">
      <c r="AD191" s="70"/>
      <c r="BE191" s="70"/>
      <c r="CF191" s="70"/>
    </row>
    <row r="192" spans="30:84" ht="13.2" x14ac:dyDescent="0.25">
      <c r="AD192" s="70"/>
      <c r="BE192" s="70"/>
      <c r="CF192" s="70"/>
    </row>
    <row r="193" spans="30:84" ht="13.2" x14ac:dyDescent="0.25">
      <c r="AD193" s="70"/>
      <c r="BE193" s="70"/>
      <c r="CF193" s="70"/>
    </row>
    <row r="194" spans="30:84" ht="13.2" x14ac:dyDescent="0.25">
      <c r="AD194" s="70"/>
      <c r="BE194" s="70"/>
      <c r="CF194" s="70"/>
    </row>
    <row r="195" spans="30:84" ht="13.2" x14ac:dyDescent="0.25">
      <c r="AD195" s="70"/>
      <c r="BE195" s="70"/>
      <c r="CF195" s="70"/>
    </row>
    <row r="196" spans="30:84" ht="13.2" x14ac:dyDescent="0.25">
      <c r="AD196" s="70"/>
      <c r="BE196" s="70"/>
      <c r="CF196" s="70"/>
    </row>
    <row r="197" spans="30:84" ht="13.2" x14ac:dyDescent="0.25">
      <c r="AD197" s="70"/>
      <c r="BE197" s="70"/>
      <c r="CF197" s="70"/>
    </row>
    <row r="198" spans="30:84" ht="13.2" x14ac:dyDescent="0.25">
      <c r="AD198" s="70"/>
      <c r="BE198" s="70"/>
      <c r="CF198" s="70"/>
    </row>
    <row r="199" spans="30:84" ht="13.2" x14ac:dyDescent="0.25">
      <c r="AD199" s="70"/>
      <c r="BE199" s="70"/>
      <c r="CF199" s="70"/>
    </row>
    <row r="200" spans="30:84" ht="13.2" x14ac:dyDescent="0.25">
      <c r="AD200" s="70"/>
      <c r="BE200" s="70"/>
      <c r="CF200" s="70"/>
    </row>
    <row r="201" spans="30:84" ht="13.2" x14ac:dyDescent="0.25">
      <c r="AD201" s="70"/>
      <c r="BE201" s="70"/>
      <c r="CF201" s="70"/>
    </row>
    <row r="202" spans="30:84" ht="13.2" x14ac:dyDescent="0.25">
      <c r="AD202" s="70"/>
      <c r="BE202" s="70"/>
      <c r="CF202" s="70"/>
    </row>
    <row r="203" spans="30:84" ht="13.2" x14ac:dyDescent="0.25">
      <c r="AD203" s="70"/>
      <c r="BE203" s="70"/>
      <c r="CF203" s="70"/>
    </row>
    <row r="204" spans="30:84" ht="13.2" x14ac:dyDescent="0.25">
      <c r="AD204" s="70"/>
      <c r="BE204" s="70"/>
      <c r="CF204" s="70"/>
    </row>
    <row r="205" spans="30:84" ht="13.2" x14ac:dyDescent="0.25">
      <c r="AD205" s="70"/>
      <c r="BE205" s="70"/>
      <c r="CF205" s="70"/>
    </row>
    <row r="206" spans="30:84" ht="13.2" x14ac:dyDescent="0.25">
      <c r="AD206" s="70"/>
      <c r="BE206" s="70"/>
      <c r="CF206" s="70"/>
    </row>
    <row r="207" spans="30:84" ht="13.2" x14ac:dyDescent="0.25">
      <c r="AD207" s="70"/>
      <c r="BE207" s="70"/>
      <c r="CF207" s="70"/>
    </row>
    <row r="208" spans="30:84" ht="13.2" x14ac:dyDescent="0.25">
      <c r="AD208" s="70"/>
      <c r="BE208" s="70"/>
      <c r="CF208" s="70"/>
    </row>
    <row r="209" spans="30:84" ht="13.2" x14ac:dyDescent="0.25">
      <c r="AD209" s="70"/>
      <c r="BE209" s="70"/>
      <c r="CF209" s="70"/>
    </row>
    <row r="210" spans="30:84" ht="13.2" x14ac:dyDescent="0.25">
      <c r="AD210" s="70"/>
      <c r="BE210" s="70"/>
      <c r="CF210" s="70"/>
    </row>
    <row r="211" spans="30:84" ht="13.2" x14ac:dyDescent="0.25">
      <c r="AD211" s="70"/>
      <c r="BE211" s="70"/>
      <c r="CF211" s="70"/>
    </row>
    <row r="212" spans="30:84" ht="13.2" x14ac:dyDescent="0.25">
      <c r="AD212" s="70"/>
      <c r="BE212" s="70"/>
      <c r="CF212" s="70"/>
    </row>
    <row r="213" spans="30:84" ht="13.2" x14ac:dyDescent="0.25">
      <c r="AD213" s="70"/>
      <c r="BE213" s="70"/>
      <c r="CF213" s="70"/>
    </row>
    <row r="214" spans="30:84" ht="13.2" x14ac:dyDescent="0.25">
      <c r="AD214" s="70"/>
      <c r="BE214" s="70"/>
      <c r="CF214" s="70"/>
    </row>
    <row r="215" spans="30:84" ht="13.2" x14ac:dyDescent="0.25">
      <c r="AD215" s="70"/>
      <c r="BE215" s="70"/>
      <c r="CF215" s="70"/>
    </row>
    <row r="216" spans="30:84" ht="13.2" x14ac:dyDescent="0.25">
      <c r="AD216" s="70"/>
      <c r="BE216" s="70"/>
      <c r="CF216" s="70"/>
    </row>
    <row r="217" spans="30:84" ht="13.2" x14ac:dyDescent="0.25">
      <c r="AD217" s="70"/>
      <c r="BE217" s="70"/>
      <c r="CF217" s="70"/>
    </row>
    <row r="218" spans="30:84" ht="13.2" x14ac:dyDescent="0.25">
      <c r="AD218" s="70"/>
      <c r="BE218" s="70"/>
      <c r="CF218" s="70"/>
    </row>
    <row r="219" spans="30:84" ht="13.2" x14ac:dyDescent="0.25">
      <c r="AD219" s="70"/>
      <c r="BE219" s="70"/>
      <c r="CF219" s="70"/>
    </row>
    <row r="220" spans="30:84" ht="13.2" x14ac:dyDescent="0.25">
      <c r="AD220" s="70"/>
      <c r="BE220" s="70"/>
      <c r="CF220" s="70"/>
    </row>
    <row r="221" spans="30:84" ht="13.2" x14ac:dyDescent="0.25">
      <c r="AD221" s="70"/>
      <c r="BE221" s="70"/>
      <c r="CF221" s="70"/>
    </row>
    <row r="222" spans="30:84" ht="13.2" x14ac:dyDescent="0.25">
      <c r="AD222" s="70"/>
      <c r="BE222" s="70"/>
      <c r="CF222" s="70"/>
    </row>
    <row r="223" spans="30:84" ht="13.2" x14ac:dyDescent="0.25">
      <c r="AD223" s="70"/>
      <c r="BE223" s="70"/>
      <c r="CF223" s="70"/>
    </row>
    <row r="224" spans="30:84" ht="13.2" x14ac:dyDescent="0.25">
      <c r="AD224" s="70"/>
      <c r="BE224" s="70"/>
      <c r="CF224" s="70"/>
    </row>
    <row r="225" spans="30:84" ht="13.2" x14ac:dyDescent="0.25">
      <c r="AD225" s="70"/>
      <c r="BE225" s="70"/>
      <c r="CF225" s="70"/>
    </row>
    <row r="226" spans="30:84" ht="13.2" x14ac:dyDescent="0.25">
      <c r="AD226" s="70"/>
      <c r="BE226" s="70"/>
      <c r="CF226" s="70"/>
    </row>
    <row r="227" spans="30:84" ht="13.2" x14ac:dyDescent="0.25">
      <c r="AD227" s="70"/>
      <c r="BE227" s="70"/>
      <c r="CF227" s="70"/>
    </row>
    <row r="228" spans="30:84" ht="13.2" x14ac:dyDescent="0.25">
      <c r="AD228" s="70"/>
      <c r="BE228" s="70"/>
      <c r="CF228" s="70"/>
    </row>
    <row r="229" spans="30:84" ht="13.2" x14ac:dyDescent="0.25">
      <c r="AD229" s="70"/>
      <c r="BE229" s="70"/>
      <c r="CF229" s="70"/>
    </row>
    <row r="230" spans="30:84" ht="13.2" x14ac:dyDescent="0.25">
      <c r="AD230" s="70"/>
      <c r="BE230" s="70"/>
      <c r="CF230" s="70"/>
    </row>
    <row r="231" spans="30:84" ht="13.2" x14ac:dyDescent="0.25">
      <c r="AD231" s="70"/>
      <c r="BE231" s="70"/>
      <c r="CF231" s="70"/>
    </row>
    <row r="232" spans="30:84" ht="13.2" x14ac:dyDescent="0.25">
      <c r="AD232" s="70"/>
      <c r="BE232" s="70"/>
      <c r="CF232" s="70"/>
    </row>
    <row r="233" spans="30:84" ht="13.2" x14ac:dyDescent="0.25">
      <c r="AD233" s="70"/>
      <c r="BE233" s="70"/>
      <c r="CF233" s="70"/>
    </row>
    <row r="234" spans="30:84" ht="13.2" x14ac:dyDescent="0.25">
      <c r="AD234" s="70"/>
      <c r="BE234" s="70"/>
      <c r="CF234" s="70"/>
    </row>
    <row r="235" spans="30:84" ht="13.2" x14ac:dyDescent="0.25">
      <c r="AD235" s="70"/>
      <c r="BE235" s="70"/>
      <c r="CF235" s="70"/>
    </row>
    <row r="236" spans="30:84" ht="13.2" x14ac:dyDescent="0.25">
      <c r="AD236" s="70"/>
      <c r="BE236" s="70"/>
      <c r="CF236" s="70"/>
    </row>
    <row r="237" spans="30:84" ht="13.2" x14ac:dyDescent="0.25">
      <c r="AD237" s="70"/>
      <c r="BE237" s="70"/>
      <c r="CF237" s="70"/>
    </row>
    <row r="238" spans="30:84" ht="13.2" x14ac:dyDescent="0.25">
      <c r="AD238" s="70"/>
      <c r="BE238" s="70"/>
      <c r="CF238" s="70"/>
    </row>
    <row r="239" spans="30:84" ht="13.2" x14ac:dyDescent="0.25">
      <c r="AD239" s="70"/>
      <c r="BE239" s="70"/>
      <c r="CF239" s="70"/>
    </row>
    <row r="240" spans="30:84" ht="13.2" x14ac:dyDescent="0.25">
      <c r="AD240" s="70"/>
      <c r="BE240" s="70"/>
      <c r="CF240" s="70"/>
    </row>
    <row r="241" spans="30:84" ht="13.2" x14ac:dyDescent="0.25">
      <c r="AD241" s="70"/>
      <c r="BE241" s="70"/>
      <c r="CF241" s="70"/>
    </row>
    <row r="242" spans="30:84" ht="13.2" x14ac:dyDescent="0.25">
      <c r="AD242" s="70"/>
      <c r="BE242" s="70"/>
      <c r="CF242" s="70"/>
    </row>
    <row r="243" spans="30:84" ht="13.2" x14ac:dyDescent="0.25">
      <c r="AD243" s="70"/>
      <c r="BE243" s="70"/>
      <c r="CF243" s="70"/>
    </row>
    <row r="244" spans="30:84" ht="13.2" x14ac:dyDescent="0.25">
      <c r="AD244" s="70"/>
      <c r="BE244" s="70"/>
      <c r="CF244" s="70"/>
    </row>
    <row r="245" spans="30:84" ht="13.2" x14ac:dyDescent="0.25">
      <c r="AD245" s="70"/>
      <c r="BE245" s="70"/>
      <c r="CF245" s="70"/>
    </row>
    <row r="246" spans="30:84" ht="13.2" x14ac:dyDescent="0.25">
      <c r="AD246" s="70"/>
      <c r="BE246" s="70"/>
      <c r="CF246" s="70"/>
    </row>
    <row r="247" spans="30:84" ht="13.2" x14ac:dyDescent="0.25">
      <c r="AD247" s="70"/>
      <c r="BE247" s="70"/>
      <c r="CF247" s="70"/>
    </row>
    <row r="248" spans="30:84" ht="13.2" x14ac:dyDescent="0.25">
      <c r="AD248" s="70"/>
      <c r="BE248" s="70"/>
      <c r="CF248" s="70"/>
    </row>
    <row r="249" spans="30:84" ht="13.2" x14ac:dyDescent="0.25">
      <c r="AD249" s="70"/>
      <c r="BE249" s="70"/>
      <c r="CF249" s="70"/>
    </row>
    <row r="250" spans="30:84" ht="13.2" x14ac:dyDescent="0.25">
      <c r="AD250" s="70"/>
      <c r="BE250" s="70"/>
      <c r="CF250" s="70"/>
    </row>
    <row r="251" spans="30:84" ht="13.2" x14ac:dyDescent="0.25">
      <c r="AD251" s="70"/>
      <c r="BE251" s="70"/>
      <c r="CF251" s="70"/>
    </row>
    <row r="252" spans="30:84" ht="13.2" x14ac:dyDescent="0.25">
      <c r="AD252" s="70"/>
      <c r="BE252" s="70"/>
      <c r="CF252" s="70"/>
    </row>
    <row r="253" spans="30:84" ht="13.2" x14ac:dyDescent="0.25">
      <c r="AD253" s="70"/>
      <c r="BE253" s="70"/>
      <c r="CF253" s="70"/>
    </row>
    <row r="254" spans="30:84" ht="13.2" x14ac:dyDescent="0.25">
      <c r="AD254" s="70"/>
      <c r="BE254" s="70"/>
      <c r="CF254" s="70"/>
    </row>
    <row r="255" spans="30:84" ht="13.2" x14ac:dyDescent="0.25">
      <c r="AD255" s="70"/>
      <c r="BE255" s="70"/>
      <c r="CF255" s="70"/>
    </row>
    <row r="256" spans="30:84" ht="13.2" x14ac:dyDescent="0.25">
      <c r="AD256" s="70"/>
      <c r="BE256" s="70"/>
      <c r="CF256" s="70"/>
    </row>
    <row r="257" spans="30:84" ht="13.2" x14ac:dyDescent="0.25">
      <c r="AD257" s="70"/>
      <c r="BE257" s="70"/>
      <c r="CF257" s="70"/>
    </row>
    <row r="258" spans="30:84" ht="13.2" x14ac:dyDescent="0.25">
      <c r="AD258" s="70"/>
      <c r="BE258" s="70"/>
      <c r="CF258" s="70"/>
    </row>
    <row r="259" spans="30:84" ht="13.2" x14ac:dyDescent="0.25">
      <c r="AD259" s="70"/>
      <c r="BE259" s="70"/>
      <c r="CF259" s="70"/>
    </row>
    <row r="260" spans="30:84" ht="13.2" x14ac:dyDescent="0.25">
      <c r="AD260" s="70"/>
      <c r="BE260" s="70"/>
      <c r="CF260" s="70"/>
    </row>
    <row r="261" spans="30:84" ht="13.2" x14ac:dyDescent="0.25">
      <c r="AD261" s="70"/>
      <c r="BE261" s="70"/>
      <c r="CF261" s="70"/>
    </row>
    <row r="262" spans="30:84" ht="13.2" x14ac:dyDescent="0.25">
      <c r="AD262" s="70"/>
      <c r="BE262" s="70"/>
      <c r="CF262" s="70"/>
    </row>
    <row r="263" spans="30:84" ht="13.2" x14ac:dyDescent="0.25">
      <c r="AD263" s="70"/>
      <c r="BE263" s="70"/>
      <c r="CF263" s="70"/>
    </row>
    <row r="264" spans="30:84" ht="13.2" x14ac:dyDescent="0.25">
      <c r="AD264" s="70"/>
      <c r="BE264" s="70"/>
      <c r="CF264" s="70"/>
    </row>
    <row r="265" spans="30:84" ht="13.2" x14ac:dyDescent="0.25">
      <c r="AD265" s="70"/>
      <c r="BE265" s="70"/>
      <c r="CF265" s="70"/>
    </row>
    <row r="266" spans="30:84" ht="13.2" x14ac:dyDescent="0.25">
      <c r="AD266" s="70"/>
      <c r="BE266" s="70"/>
      <c r="CF266" s="70"/>
    </row>
    <row r="267" spans="30:84" ht="13.2" x14ac:dyDescent="0.25">
      <c r="AD267" s="70"/>
      <c r="BE267" s="70"/>
      <c r="CF267" s="70"/>
    </row>
    <row r="268" spans="30:84" ht="13.2" x14ac:dyDescent="0.25">
      <c r="AD268" s="70"/>
      <c r="BE268" s="70"/>
      <c r="CF268" s="70"/>
    </row>
    <row r="269" spans="30:84" ht="13.2" x14ac:dyDescent="0.25">
      <c r="AD269" s="70"/>
      <c r="BE269" s="70"/>
      <c r="CF269" s="70"/>
    </row>
    <row r="270" spans="30:84" ht="13.2" x14ac:dyDescent="0.25">
      <c r="AD270" s="70"/>
      <c r="BE270" s="70"/>
      <c r="CF270" s="70"/>
    </row>
    <row r="271" spans="30:84" ht="13.2" x14ac:dyDescent="0.25">
      <c r="AD271" s="70"/>
      <c r="BE271" s="70"/>
      <c r="CF271" s="70"/>
    </row>
    <row r="272" spans="30:84" ht="13.2" x14ac:dyDescent="0.25">
      <c r="AD272" s="70"/>
      <c r="BE272" s="70"/>
      <c r="CF272" s="70"/>
    </row>
    <row r="273" spans="30:84" ht="13.2" x14ac:dyDescent="0.25">
      <c r="AD273" s="70"/>
      <c r="BE273" s="70"/>
      <c r="CF273" s="70"/>
    </row>
    <row r="274" spans="30:84" ht="13.2" x14ac:dyDescent="0.25">
      <c r="AD274" s="70"/>
      <c r="BE274" s="70"/>
      <c r="CF274" s="70"/>
    </row>
    <row r="275" spans="30:84" ht="13.2" x14ac:dyDescent="0.25">
      <c r="AD275" s="70"/>
      <c r="BE275" s="70"/>
      <c r="CF275" s="70"/>
    </row>
    <row r="276" spans="30:84" ht="13.2" x14ac:dyDescent="0.25">
      <c r="AD276" s="70"/>
      <c r="BE276" s="70"/>
      <c r="CF276" s="70"/>
    </row>
    <row r="277" spans="30:84" ht="13.2" x14ac:dyDescent="0.25">
      <c r="AD277" s="70"/>
      <c r="BE277" s="70"/>
      <c r="CF277" s="70"/>
    </row>
    <row r="278" spans="30:84" ht="13.2" x14ac:dyDescent="0.25">
      <c r="AD278" s="70"/>
      <c r="BE278" s="70"/>
      <c r="CF278" s="70"/>
    </row>
    <row r="279" spans="30:84" ht="13.2" x14ac:dyDescent="0.25">
      <c r="AD279" s="70"/>
      <c r="BE279" s="70"/>
      <c r="CF279" s="70"/>
    </row>
    <row r="280" spans="30:84" ht="13.2" x14ac:dyDescent="0.25">
      <c r="AD280" s="70"/>
      <c r="BE280" s="70"/>
      <c r="CF280" s="70"/>
    </row>
    <row r="281" spans="30:84" ht="13.2" x14ac:dyDescent="0.25">
      <c r="AD281" s="70"/>
      <c r="BE281" s="70"/>
      <c r="CF281" s="70"/>
    </row>
    <row r="282" spans="30:84" ht="13.2" x14ac:dyDescent="0.25">
      <c r="AD282" s="70"/>
      <c r="BE282" s="70"/>
      <c r="CF282" s="70"/>
    </row>
    <row r="283" spans="30:84" ht="13.2" x14ac:dyDescent="0.25">
      <c r="AD283" s="70"/>
      <c r="BE283" s="70"/>
      <c r="CF283" s="70"/>
    </row>
    <row r="284" spans="30:84" ht="13.2" x14ac:dyDescent="0.25">
      <c r="AD284" s="70"/>
      <c r="BE284" s="70"/>
      <c r="CF284" s="70"/>
    </row>
    <row r="285" spans="30:84" ht="13.2" x14ac:dyDescent="0.25">
      <c r="AD285" s="70"/>
      <c r="BE285" s="70"/>
      <c r="CF285" s="70"/>
    </row>
    <row r="286" spans="30:84" ht="13.2" x14ac:dyDescent="0.25">
      <c r="AD286" s="70"/>
      <c r="BE286" s="70"/>
      <c r="CF286" s="70"/>
    </row>
    <row r="287" spans="30:84" ht="13.2" x14ac:dyDescent="0.25">
      <c r="AD287" s="70"/>
      <c r="BE287" s="70"/>
      <c r="CF287" s="70"/>
    </row>
    <row r="288" spans="30:84" ht="13.2" x14ac:dyDescent="0.25">
      <c r="AD288" s="70"/>
      <c r="BE288" s="70"/>
      <c r="CF288" s="70"/>
    </row>
    <row r="289" spans="30:84" ht="13.2" x14ac:dyDescent="0.25">
      <c r="AD289" s="70"/>
      <c r="BE289" s="70"/>
      <c r="CF289" s="70"/>
    </row>
    <row r="290" spans="30:84" ht="13.2" x14ac:dyDescent="0.25">
      <c r="AD290" s="70"/>
      <c r="BE290" s="70"/>
      <c r="CF290" s="70"/>
    </row>
    <row r="291" spans="30:84" ht="13.2" x14ac:dyDescent="0.25">
      <c r="AD291" s="70"/>
      <c r="BE291" s="70"/>
      <c r="CF291" s="70"/>
    </row>
    <row r="292" spans="30:84" ht="13.2" x14ac:dyDescent="0.25">
      <c r="AD292" s="70"/>
      <c r="BE292" s="70"/>
      <c r="CF292" s="70"/>
    </row>
    <row r="293" spans="30:84" ht="13.2" x14ac:dyDescent="0.25">
      <c r="AD293" s="70"/>
      <c r="BE293" s="70"/>
      <c r="CF293" s="70"/>
    </row>
    <row r="294" spans="30:84" ht="13.2" x14ac:dyDescent="0.25">
      <c r="AD294" s="70"/>
      <c r="BE294" s="70"/>
      <c r="CF294" s="70"/>
    </row>
    <row r="295" spans="30:84" ht="13.2" x14ac:dyDescent="0.25">
      <c r="AD295" s="70"/>
      <c r="BE295" s="70"/>
      <c r="CF295" s="70"/>
    </row>
    <row r="296" spans="30:84" ht="13.2" x14ac:dyDescent="0.25">
      <c r="AD296" s="70"/>
      <c r="BE296" s="70"/>
      <c r="CF296" s="70"/>
    </row>
    <row r="297" spans="30:84" ht="13.2" x14ac:dyDescent="0.25">
      <c r="AD297" s="70"/>
      <c r="BE297" s="70"/>
      <c r="CF297" s="70"/>
    </row>
    <row r="298" spans="30:84" ht="13.2" x14ac:dyDescent="0.25">
      <c r="AD298" s="70"/>
      <c r="BE298" s="70"/>
      <c r="CF298" s="70"/>
    </row>
    <row r="299" spans="30:84" ht="13.2" x14ac:dyDescent="0.25">
      <c r="AD299" s="70"/>
      <c r="BE299" s="70"/>
      <c r="CF299" s="70"/>
    </row>
    <row r="300" spans="30:84" ht="13.2" x14ac:dyDescent="0.25">
      <c r="AD300" s="70"/>
      <c r="BE300" s="70"/>
      <c r="CF300" s="70"/>
    </row>
    <row r="301" spans="30:84" ht="13.2" x14ac:dyDescent="0.25">
      <c r="AD301" s="70"/>
      <c r="BE301" s="70"/>
      <c r="CF301" s="70"/>
    </row>
    <row r="302" spans="30:84" ht="13.2" x14ac:dyDescent="0.25">
      <c r="AD302" s="70"/>
      <c r="BE302" s="70"/>
      <c r="CF302" s="70"/>
    </row>
    <row r="303" spans="30:84" ht="13.2" x14ac:dyDescent="0.25">
      <c r="AD303" s="70"/>
      <c r="BE303" s="70"/>
      <c r="CF303" s="70"/>
    </row>
    <row r="304" spans="30:84" ht="13.2" x14ac:dyDescent="0.25">
      <c r="AD304" s="70"/>
      <c r="BE304" s="70"/>
      <c r="CF304" s="70"/>
    </row>
    <row r="305" spans="30:84" ht="13.2" x14ac:dyDescent="0.25">
      <c r="AD305" s="70"/>
      <c r="BE305" s="70"/>
      <c r="CF305" s="70"/>
    </row>
    <row r="306" spans="30:84" ht="13.2" x14ac:dyDescent="0.25">
      <c r="AD306" s="70"/>
      <c r="BE306" s="70"/>
      <c r="CF306" s="70"/>
    </row>
    <row r="307" spans="30:84" ht="13.2" x14ac:dyDescent="0.25">
      <c r="AD307" s="70"/>
      <c r="BE307" s="70"/>
      <c r="CF307" s="70"/>
    </row>
    <row r="308" spans="30:84" ht="13.2" x14ac:dyDescent="0.25">
      <c r="AD308" s="70"/>
      <c r="BE308" s="70"/>
      <c r="CF308" s="70"/>
    </row>
    <row r="309" spans="30:84" ht="13.2" x14ac:dyDescent="0.25">
      <c r="AD309" s="70"/>
      <c r="BE309" s="70"/>
      <c r="CF309" s="70"/>
    </row>
    <row r="310" spans="30:84" ht="13.2" x14ac:dyDescent="0.25">
      <c r="AD310" s="70"/>
      <c r="BE310" s="70"/>
      <c r="CF310" s="70"/>
    </row>
    <row r="311" spans="30:84" ht="13.2" x14ac:dyDescent="0.25">
      <c r="AD311" s="70"/>
      <c r="BE311" s="70"/>
      <c r="CF311" s="70"/>
    </row>
    <row r="312" spans="30:84" ht="13.2" x14ac:dyDescent="0.25">
      <c r="AD312" s="70"/>
      <c r="BE312" s="70"/>
      <c r="CF312" s="70"/>
    </row>
    <row r="313" spans="30:84" ht="13.2" x14ac:dyDescent="0.25">
      <c r="AD313" s="70"/>
      <c r="BE313" s="70"/>
      <c r="CF313" s="70"/>
    </row>
    <row r="314" spans="30:84" ht="13.2" x14ac:dyDescent="0.25">
      <c r="AD314" s="70"/>
      <c r="BE314" s="70"/>
      <c r="CF314" s="70"/>
    </row>
    <row r="315" spans="30:84" ht="13.2" x14ac:dyDescent="0.25">
      <c r="AD315" s="70"/>
      <c r="BE315" s="70"/>
      <c r="CF315" s="70"/>
    </row>
    <row r="316" spans="30:84" ht="13.2" x14ac:dyDescent="0.25">
      <c r="AD316" s="70"/>
      <c r="BE316" s="70"/>
      <c r="CF316" s="70"/>
    </row>
    <row r="317" spans="30:84" ht="13.2" x14ac:dyDescent="0.25">
      <c r="AD317" s="70"/>
      <c r="BE317" s="70"/>
      <c r="CF317" s="70"/>
    </row>
    <row r="318" spans="30:84" ht="13.2" x14ac:dyDescent="0.25">
      <c r="AD318" s="70"/>
      <c r="BE318" s="70"/>
      <c r="CF318" s="70"/>
    </row>
    <row r="319" spans="30:84" ht="13.2" x14ac:dyDescent="0.25">
      <c r="AD319" s="70"/>
      <c r="BE319" s="70"/>
      <c r="CF319" s="70"/>
    </row>
    <row r="320" spans="30:84" ht="13.2" x14ac:dyDescent="0.25">
      <c r="AD320" s="70"/>
      <c r="BE320" s="70"/>
      <c r="CF320" s="70"/>
    </row>
    <row r="321" spans="30:84" ht="13.2" x14ac:dyDescent="0.25">
      <c r="AD321" s="70"/>
      <c r="BE321" s="70"/>
      <c r="CF321" s="70"/>
    </row>
    <row r="322" spans="30:84" ht="13.2" x14ac:dyDescent="0.25">
      <c r="AD322" s="70"/>
      <c r="BE322" s="70"/>
      <c r="CF322" s="70"/>
    </row>
    <row r="323" spans="30:84" ht="13.2" x14ac:dyDescent="0.25">
      <c r="AD323" s="70"/>
      <c r="BE323" s="70"/>
      <c r="CF323" s="70"/>
    </row>
    <row r="324" spans="30:84" ht="13.2" x14ac:dyDescent="0.25">
      <c r="AD324" s="70"/>
      <c r="BE324" s="70"/>
      <c r="CF324" s="70"/>
    </row>
    <row r="325" spans="30:84" ht="13.2" x14ac:dyDescent="0.25">
      <c r="AD325" s="70"/>
      <c r="BE325" s="70"/>
      <c r="CF325" s="70"/>
    </row>
    <row r="326" spans="30:84" ht="13.2" x14ac:dyDescent="0.25">
      <c r="AD326" s="70"/>
      <c r="BE326" s="70"/>
      <c r="CF326" s="70"/>
    </row>
    <row r="327" spans="30:84" ht="13.2" x14ac:dyDescent="0.25">
      <c r="AD327" s="70"/>
      <c r="BE327" s="70"/>
      <c r="CF327" s="70"/>
    </row>
    <row r="328" spans="30:84" ht="13.2" x14ac:dyDescent="0.25">
      <c r="AD328" s="70"/>
      <c r="BE328" s="70"/>
      <c r="CF328" s="70"/>
    </row>
    <row r="329" spans="30:84" ht="13.2" x14ac:dyDescent="0.25">
      <c r="AD329" s="70"/>
      <c r="BE329" s="70"/>
      <c r="CF329" s="70"/>
    </row>
    <row r="330" spans="30:84" ht="13.2" x14ac:dyDescent="0.25">
      <c r="AD330" s="70"/>
      <c r="BE330" s="70"/>
      <c r="CF330" s="70"/>
    </row>
    <row r="331" spans="30:84" ht="13.2" x14ac:dyDescent="0.25">
      <c r="AD331" s="70"/>
      <c r="BE331" s="70"/>
      <c r="CF331" s="70"/>
    </row>
    <row r="332" spans="30:84" ht="13.2" x14ac:dyDescent="0.25">
      <c r="AD332" s="70"/>
      <c r="BE332" s="70"/>
      <c r="CF332" s="70"/>
    </row>
    <row r="333" spans="30:84" ht="13.2" x14ac:dyDescent="0.25">
      <c r="AD333" s="70"/>
      <c r="BE333" s="70"/>
      <c r="CF333" s="70"/>
    </row>
    <row r="334" spans="30:84" ht="13.2" x14ac:dyDescent="0.25">
      <c r="AD334" s="70"/>
      <c r="BE334" s="70"/>
      <c r="CF334" s="70"/>
    </row>
    <row r="335" spans="30:84" ht="13.2" x14ac:dyDescent="0.25">
      <c r="AD335" s="70"/>
      <c r="BE335" s="70"/>
      <c r="CF335" s="70"/>
    </row>
    <row r="336" spans="30:84" ht="13.2" x14ac:dyDescent="0.25">
      <c r="AD336" s="70"/>
      <c r="BE336" s="70"/>
      <c r="CF336" s="70"/>
    </row>
    <row r="337" spans="30:84" ht="13.2" x14ac:dyDescent="0.25">
      <c r="AD337" s="70"/>
      <c r="BE337" s="70"/>
      <c r="CF337" s="70"/>
    </row>
    <row r="338" spans="30:84" ht="13.2" x14ac:dyDescent="0.25">
      <c r="AD338" s="70"/>
      <c r="BE338" s="70"/>
      <c r="CF338" s="70"/>
    </row>
    <row r="339" spans="30:84" ht="13.2" x14ac:dyDescent="0.25">
      <c r="AD339" s="70"/>
      <c r="BE339" s="70"/>
      <c r="CF339" s="70"/>
    </row>
    <row r="340" spans="30:84" ht="13.2" x14ac:dyDescent="0.25">
      <c r="AD340" s="70"/>
      <c r="BE340" s="70"/>
      <c r="CF340" s="70"/>
    </row>
    <row r="341" spans="30:84" ht="13.2" x14ac:dyDescent="0.25">
      <c r="AD341" s="70"/>
      <c r="BE341" s="70"/>
      <c r="CF341" s="70"/>
    </row>
    <row r="342" spans="30:84" ht="13.2" x14ac:dyDescent="0.25">
      <c r="AD342" s="70"/>
      <c r="BE342" s="70"/>
      <c r="CF342" s="70"/>
    </row>
    <row r="343" spans="30:84" ht="13.2" x14ac:dyDescent="0.25">
      <c r="AD343" s="70"/>
      <c r="BE343" s="70"/>
      <c r="CF343" s="70"/>
    </row>
    <row r="344" spans="30:84" ht="13.2" x14ac:dyDescent="0.25">
      <c r="AD344" s="70"/>
      <c r="BE344" s="70"/>
      <c r="CF344" s="70"/>
    </row>
    <row r="345" spans="30:84" ht="13.2" x14ac:dyDescent="0.25">
      <c r="AD345" s="70"/>
      <c r="BE345" s="70"/>
      <c r="CF345" s="70"/>
    </row>
    <row r="346" spans="30:84" ht="13.2" x14ac:dyDescent="0.25">
      <c r="AD346" s="70"/>
      <c r="BE346" s="70"/>
      <c r="CF346" s="70"/>
    </row>
    <row r="347" spans="30:84" ht="13.2" x14ac:dyDescent="0.25">
      <c r="AD347" s="70"/>
      <c r="BE347" s="70"/>
      <c r="CF347" s="70"/>
    </row>
    <row r="348" spans="30:84" ht="13.2" x14ac:dyDescent="0.25">
      <c r="AD348" s="70"/>
      <c r="BE348" s="70"/>
      <c r="CF348" s="70"/>
    </row>
    <row r="349" spans="30:84" ht="13.2" x14ac:dyDescent="0.25">
      <c r="AD349" s="70"/>
      <c r="BE349" s="70"/>
      <c r="CF349" s="70"/>
    </row>
    <row r="350" spans="30:84" ht="13.2" x14ac:dyDescent="0.25">
      <c r="AD350" s="70"/>
      <c r="BE350" s="70"/>
      <c r="CF350" s="70"/>
    </row>
    <row r="351" spans="30:84" ht="13.2" x14ac:dyDescent="0.25">
      <c r="AD351" s="70"/>
      <c r="BE351" s="70"/>
      <c r="CF351" s="70"/>
    </row>
    <row r="352" spans="30:84" ht="13.2" x14ac:dyDescent="0.25">
      <c r="AD352" s="70"/>
      <c r="BE352" s="70"/>
      <c r="CF352" s="70"/>
    </row>
    <row r="353" spans="30:84" ht="13.2" x14ac:dyDescent="0.25">
      <c r="AD353" s="70"/>
      <c r="BE353" s="70"/>
      <c r="CF353" s="70"/>
    </row>
    <row r="354" spans="30:84" ht="13.2" x14ac:dyDescent="0.25">
      <c r="AD354" s="70"/>
      <c r="BE354" s="70"/>
      <c r="CF354" s="70"/>
    </row>
    <row r="355" spans="30:84" ht="13.2" x14ac:dyDescent="0.25">
      <c r="AD355" s="70"/>
      <c r="BE355" s="70"/>
      <c r="CF355" s="70"/>
    </row>
    <row r="356" spans="30:84" ht="13.2" x14ac:dyDescent="0.25">
      <c r="AD356" s="70"/>
      <c r="BE356" s="70"/>
      <c r="CF356" s="70"/>
    </row>
    <row r="357" spans="30:84" ht="13.2" x14ac:dyDescent="0.25">
      <c r="AD357" s="70"/>
      <c r="BE357" s="70"/>
      <c r="CF357" s="70"/>
    </row>
    <row r="358" spans="30:84" ht="13.2" x14ac:dyDescent="0.25">
      <c r="AD358" s="70"/>
      <c r="BE358" s="70"/>
      <c r="CF358" s="70"/>
    </row>
    <row r="359" spans="30:84" ht="13.2" x14ac:dyDescent="0.25">
      <c r="AD359" s="70"/>
      <c r="BE359" s="70"/>
      <c r="CF359" s="70"/>
    </row>
    <row r="360" spans="30:84" ht="13.2" x14ac:dyDescent="0.25">
      <c r="AD360" s="70"/>
      <c r="BE360" s="70"/>
      <c r="CF360" s="70"/>
    </row>
    <row r="361" spans="30:84" ht="13.2" x14ac:dyDescent="0.25">
      <c r="AD361" s="70"/>
      <c r="BE361" s="70"/>
      <c r="CF361" s="70"/>
    </row>
    <row r="362" spans="30:84" ht="13.2" x14ac:dyDescent="0.25">
      <c r="AD362" s="70"/>
      <c r="BE362" s="70"/>
      <c r="CF362" s="70"/>
    </row>
    <row r="363" spans="30:84" ht="13.2" x14ac:dyDescent="0.25">
      <c r="AD363" s="70"/>
      <c r="BE363" s="70"/>
      <c r="CF363" s="70"/>
    </row>
    <row r="364" spans="30:84" ht="13.2" x14ac:dyDescent="0.25">
      <c r="AD364" s="70"/>
      <c r="BE364" s="70"/>
      <c r="CF364" s="70"/>
    </row>
    <row r="365" spans="30:84" ht="13.2" x14ac:dyDescent="0.25">
      <c r="AD365" s="70"/>
      <c r="BE365" s="70"/>
      <c r="CF365" s="70"/>
    </row>
    <row r="366" spans="30:84" ht="13.2" x14ac:dyDescent="0.25">
      <c r="AD366" s="70"/>
      <c r="BE366" s="70"/>
      <c r="CF366" s="70"/>
    </row>
    <row r="367" spans="30:84" ht="13.2" x14ac:dyDescent="0.25">
      <c r="AD367" s="70"/>
      <c r="BE367" s="70"/>
      <c r="CF367" s="70"/>
    </row>
    <row r="368" spans="30:84" ht="13.2" x14ac:dyDescent="0.25">
      <c r="AD368" s="70"/>
      <c r="BE368" s="70"/>
      <c r="CF368" s="70"/>
    </row>
    <row r="369" spans="30:84" ht="13.2" x14ac:dyDescent="0.25">
      <c r="AD369" s="70"/>
      <c r="BE369" s="70"/>
      <c r="CF369" s="70"/>
    </row>
    <row r="370" spans="30:84" ht="13.2" x14ac:dyDescent="0.25">
      <c r="AD370" s="70"/>
      <c r="BE370" s="70"/>
      <c r="CF370" s="70"/>
    </row>
    <row r="371" spans="30:84" ht="13.2" x14ac:dyDescent="0.25">
      <c r="AD371" s="70"/>
      <c r="BE371" s="70"/>
      <c r="CF371" s="70"/>
    </row>
    <row r="372" spans="30:84" ht="13.2" x14ac:dyDescent="0.25">
      <c r="AD372" s="70"/>
      <c r="BE372" s="70"/>
      <c r="CF372" s="70"/>
    </row>
    <row r="373" spans="30:84" ht="13.2" x14ac:dyDescent="0.25">
      <c r="AD373" s="70"/>
      <c r="BE373" s="70"/>
      <c r="CF373" s="70"/>
    </row>
    <row r="374" spans="30:84" ht="13.2" x14ac:dyDescent="0.25">
      <c r="AD374" s="70"/>
      <c r="BE374" s="70"/>
      <c r="CF374" s="70"/>
    </row>
    <row r="375" spans="30:84" ht="13.2" x14ac:dyDescent="0.25">
      <c r="AD375" s="70"/>
      <c r="BE375" s="70"/>
      <c r="CF375" s="70"/>
    </row>
    <row r="376" spans="30:84" ht="13.2" x14ac:dyDescent="0.25">
      <c r="AD376" s="70"/>
      <c r="BE376" s="70"/>
      <c r="CF376" s="70"/>
    </row>
    <row r="377" spans="30:84" ht="13.2" x14ac:dyDescent="0.25">
      <c r="AD377" s="70"/>
      <c r="BE377" s="70"/>
      <c r="CF377" s="70"/>
    </row>
    <row r="378" spans="30:84" ht="13.2" x14ac:dyDescent="0.25">
      <c r="AD378" s="70"/>
      <c r="BE378" s="70"/>
      <c r="CF378" s="70"/>
    </row>
    <row r="379" spans="30:84" ht="13.2" x14ac:dyDescent="0.25">
      <c r="AD379" s="70"/>
      <c r="BE379" s="70"/>
      <c r="CF379" s="70"/>
    </row>
    <row r="380" spans="30:84" ht="13.2" x14ac:dyDescent="0.25">
      <c r="AD380" s="70"/>
      <c r="BE380" s="70"/>
      <c r="CF380" s="70"/>
    </row>
    <row r="381" spans="30:84" ht="13.2" x14ac:dyDescent="0.25">
      <c r="AD381" s="70"/>
      <c r="BE381" s="70"/>
      <c r="CF381" s="70"/>
    </row>
    <row r="382" spans="30:84" ht="13.2" x14ac:dyDescent="0.25">
      <c r="AD382" s="70"/>
      <c r="BE382" s="70"/>
      <c r="CF382" s="70"/>
    </row>
    <row r="383" spans="30:84" ht="13.2" x14ac:dyDescent="0.25">
      <c r="AD383" s="70"/>
      <c r="BE383" s="70"/>
      <c r="CF383" s="70"/>
    </row>
    <row r="384" spans="30:84" ht="13.2" x14ac:dyDescent="0.25">
      <c r="AD384" s="70"/>
      <c r="BE384" s="70"/>
      <c r="CF384" s="70"/>
    </row>
    <row r="385" spans="30:84" ht="13.2" x14ac:dyDescent="0.25">
      <c r="AD385" s="70"/>
      <c r="BE385" s="70"/>
      <c r="CF385" s="70"/>
    </row>
    <row r="386" spans="30:84" ht="13.2" x14ac:dyDescent="0.25">
      <c r="AD386" s="70"/>
      <c r="BE386" s="70"/>
      <c r="CF386" s="70"/>
    </row>
    <row r="387" spans="30:84" ht="13.2" x14ac:dyDescent="0.25">
      <c r="AD387" s="70"/>
      <c r="BE387" s="70"/>
      <c r="CF387" s="70"/>
    </row>
    <row r="388" spans="30:84" ht="13.2" x14ac:dyDescent="0.25">
      <c r="AD388" s="70"/>
      <c r="BE388" s="70"/>
      <c r="CF388" s="70"/>
    </row>
    <row r="389" spans="30:84" ht="13.2" x14ac:dyDescent="0.25">
      <c r="AD389" s="70"/>
      <c r="BE389" s="70"/>
      <c r="CF389" s="70"/>
    </row>
    <row r="390" spans="30:84" ht="13.2" x14ac:dyDescent="0.25">
      <c r="AD390" s="70"/>
      <c r="BE390" s="70"/>
      <c r="CF390" s="70"/>
    </row>
    <row r="391" spans="30:84" ht="13.2" x14ac:dyDescent="0.25">
      <c r="AD391" s="70"/>
      <c r="BE391" s="70"/>
      <c r="CF391" s="70"/>
    </row>
    <row r="392" spans="30:84" ht="13.2" x14ac:dyDescent="0.25">
      <c r="AD392" s="70"/>
      <c r="BE392" s="70"/>
      <c r="CF392" s="70"/>
    </row>
    <row r="393" spans="30:84" ht="13.2" x14ac:dyDescent="0.25">
      <c r="AD393" s="70"/>
      <c r="BE393" s="70"/>
      <c r="CF393" s="70"/>
    </row>
    <row r="394" spans="30:84" ht="13.2" x14ac:dyDescent="0.25">
      <c r="AD394" s="70"/>
      <c r="BE394" s="70"/>
      <c r="CF394" s="70"/>
    </row>
    <row r="395" spans="30:84" ht="13.2" x14ac:dyDescent="0.25">
      <c r="AD395" s="70"/>
      <c r="BE395" s="70"/>
      <c r="CF395" s="70"/>
    </row>
    <row r="396" spans="30:84" ht="13.2" x14ac:dyDescent="0.25">
      <c r="AD396" s="70"/>
      <c r="BE396" s="70"/>
      <c r="CF396" s="70"/>
    </row>
    <row r="397" spans="30:84" ht="13.2" x14ac:dyDescent="0.25">
      <c r="AD397" s="70"/>
      <c r="BE397" s="70"/>
      <c r="CF397" s="70"/>
    </row>
    <row r="398" spans="30:84" ht="13.2" x14ac:dyDescent="0.25">
      <c r="AD398" s="70"/>
      <c r="BE398" s="70"/>
      <c r="CF398" s="70"/>
    </row>
    <row r="399" spans="30:84" ht="13.2" x14ac:dyDescent="0.25">
      <c r="AD399" s="70"/>
      <c r="BE399" s="70"/>
      <c r="CF399" s="70"/>
    </row>
    <row r="400" spans="30:84" ht="13.2" x14ac:dyDescent="0.25">
      <c r="AD400" s="70"/>
      <c r="BE400" s="70"/>
      <c r="CF400" s="70"/>
    </row>
    <row r="401" spans="30:84" ht="13.2" x14ac:dyDescent="0.25">
      <c r="AD401" s="70"/>
      <c r="BE401" s="70"/>
      <c r="CF401" s="70"/>
    </row>
    <row r="402" spans="30:84" ht="13.2" x14ac:dyDescent="0.25">
      <c r="AD402" s="70"/>
      <c r="BE402" s="70"/>
      <c r="CF402" s="70"/>
    </row>
    <row r="403" spans="30:84" ht="13.2" x14ac:dyDescent="0.25">
      <c r="AD403" s="70"/>
      <c r="BE403" s="70"/>
      <c r="CF403" s="70"/>
    </row>
    <row r="404" spans="30:84" ht="13.2" x14ac:dyDescent="0.25">
      <c r="AD404" s="70"/>
      <c r="BE404" s="70"/>
      <c r="CF404" s="70"/>
    </row>
    <row r="405" spans="30:84" ht="13.2" x14ac:dyDescent="0.25">
      <c r="AD405" s="70"/>
      <c r="BE405" s="70"/>
      <c r="CF405" s="70"/>
    </row>
    <row r="406" spans="30:84" ht="13.2" x14ac:dyDescent="0.25">
      <c r="AD406" s="70"/>
      <c r="BE406" s="70"/>
      <c r="CF406" s="70"/>
    </row>
    <row r="407" spans="30:84" ht="13.2" x14ac:dyDescent="0.25">
      <c r="AD407" s="70"/>
      <c r="BE407" s="70"/>
      <c r="CF407" s="70"/>
    </row>
    <row r="408" spans="30:84" ht="13.2" x14ac:dyDescent="0.25">
      <c r="AD408" s="70"/>
      <c r="BE408" s="70"/>
      <c r="CF408" s="70"/>
    </row>
    <row r="409" spans="30:84" ht="13.2" x14ac:dyDescent="0.25">
      <c r="AD409" s="70"/>
      <c r="BE409" s="70"/>
      <c r="CF409" s="70"/>
    </row>
    <row r="410" spans="30:84" ht="13.2" x14ac:dyDescent="0.25">
      <c r="AD410" s="70"/>
      <c r="BE410" s="70"/>
      <c r="CF410" s="70"/>
    </row>
    <row r="411" spans="30:84" ht="13.2" x14ac:dyDescent="0.25">
      <c r="AD411" s="70"/>
      <c r="BE411" s="70"/>
      <c r="CF411" s="70"/>
    </row>
    <row r="412" spans="30:84" ht="13.2" x14ac:dyDescent="0.25">
      <c r="AD412" s="70"/>
      <c r="BE412" s="70"/>
      <c r="CF412" s="70"/>
    </row>
    <row r="413" spans="30:84" ht="13.2" x14ac:dyDescent="0.25">
      <c r="AD413" s="70"/>
      <c r="BE413" s="70"/>
      <c r="CF413" s="70"/>
    </row>
    <row r="414" spans="30:84" ht="13.2" x14ac:dyDescent="0.25">
      <c r="AD414" s="70"/>
      <c r="BE414" s="70"/>
      <c r="CF414" s="70"/>
    </row>
    <row r="415" spans="30:84" ht="13.2" x14ac:dyDescent="0.25">
      <c r="AD415" s="70"/>
      <c r="BE415" s="70"/>
      <c r="CF415" s="70"/>
    </row>
    <row r="416" spans="30:84" ht="13.2" x14ac:dyDescent="0.25">
      <c r="AD416" s="70"/>
      <c r="BE416" s="70"/>
      <c r="CF416" s="70"/>
    </row>
    <row r="417" spans="30:84" ht="13.2" x14ac:dyDescent="0.25">
      <c r="AD417" s="70"/>
      <c r="BE417" s="70"/>
      <c r="CF417" s="70"/>
    </row>
    <row r="418" spans="30:84" ht="13.2" x14ac:dyDescent="0.25">
      <c r="AD418" s="70"/>
      <c r="BE418" s="70"/>
      <c r="CF418" s="70"/>
    </row>
    <row r="419" spans="30:84" ht="13.2" x14ac:dyDescent="0.25">
      <c r="AD419" s="70"/>
      <c r="BE419" s="70"/>
      <c r="CF419" s="70"/>
    </row>
    <row r="420" spans="30:84" ht="13.2" x14ac:dyDescent="0.25">
      <c r="AD420" s="70"/>
      <c r="BE420" s="70"/>
      <c r="CF420" s="70"/>
    </row>
    <row r="421" spans="30:84" ht="13.2" x14ac:dyDescent="0.25">
      <c r="AD421" s="70"/>
      <c r="BE421" s="70"/>
      <c r="CF421" s="70"/>
    </row>
    <row r="422" spans="30:84" ht="13.2" x14ac:dyDescent="0.25">
      <c r="AD422" s="70"/>
      <c r="BE422" s="70"/>
      <c r="CF422" s="70"/>
    </row>
    <row r="423" spans="30:84" ht="13.2" x14ac:dyDescent="0.25">
      <c r="AD423" s="70"/>
      <c r="BE423" s="70"/>
      <c r="CF423" s="70"/>
    </row>
    <row r="424" spans="30:84" ht="13.2" x14ac:dyDescent="0.25">
      <c r="AD424" s="70"/>
      <c r="BE424" s="70"/>
      <c r="CF424" s="70"/>
    </row>
    <row r="425" spans="30:84" ht="13.2" x14ac:dyDescent="0.25">
      <c r="AD425" s="70"/>
      <c r="BE425" s="70"/>
      <c r="CF425" s="70"/>
    </row>
    <row r="426" spans="30:84" ht="13.2" x14ac:dyDescent="0.25">
      <c r="AD426" s="70"/>
      <c r="BE426" s="70"/>
      <c r="CF426" s="70"/>
    </row>
    <row r="427" spans="30:84" ht="13.2" x14ac:dyDescent="0.25">
      <c r="AD427" s="70"/>
      <c r="BE427" s="70"/>
      <c r="CF427" s="70"/>
    </row>
    <row r="428" spans="30:84" ht="13.2" x14ac:dyDescent="0.25">
      <c r="AD428" s="70"/>
      <c r="BE428" s="70"/>
      <c r="CF428" s="70"/>
    </row>
    <row r="429" spans="30:84" ht="13.2" x14ac:dyDescent="0.25">
      <c r="AD429" s="70"/>
      <c r="BE429" s="70"/>
      <c r="CF429" s="70"/>
    </row>
    <row r="430" spans="30:84" ht="13.2" x14ac:dyDescent="0.25">
      <c r="AD430" s="70"/>
      <c r="BE430" s="70"/>
      <c r="CF430" s="70"/>
    </row>
    <row r="431" spans="30:84" ht="13.2" x14ac:dyDescent="0.25">
      <c r="AD431" s="70"/>
      <c r="BE431" s="70"/>
      <c r="CF431" s="70"/>
    </row>
    <row r="432" spans="30:84" ht="13.2" x14ac:dyDescent="0.25">
      <c r="AD432" s="70"/>
      <c r="BE432" s="70"/>
      <c r="CF432" s="70"/>
    </row>
    <row r="433" spans="30:84" ht="13.2" x14ac:dyDescent="0.25">
      <c r="AD433" s="70"/>
      <c r="BE433" s="70"/>
      <c r="CF433" s="70"/>
    </row>
    <row r="434" spans="30:84" ht="13.2" x14ac:dyDescent="0.25">
      <c r="AD434" s="70"/>
      <c r="BE434" s="70"/>
      <c r="CF434" s="70"/>
    </row>
    <row r="435" spans="30:84" ht="13.2" x14ac:dyDescent="0.25">
      <c r="AD435" s="70"/>
      <c r="BE435" s="70"/>
      <c r="CF435" s="70"/>
    </row>
    <row r="436" spans="30:84" ht="13.2" x14ac:dyDescent="0.25">
      <c r="AD436" s="70"/>
      <c r="BE436" s="70"/>
      <c r="CF436" s="70"/>
    </row>
    <row r="437" spans="30:84" ht="13.2" x14ac:dyDescent="0.25">
      <c r="AD437" s="70"/>
      <c r="BE437" s="70"/>
      <c r="CF437" s="70"/>
    </row>
    <row r="438" spans="30:84" ht="13.2" x14ac:dyDescent="0.25">
      <c r="AD438" s="70"/>
      <c r="BE438" s="70"/>
      <c r="CF438" s="70"/>
    </row>
    <row r="439" spans="30:84" ht="13.2" x14ac:dyDescent="0.25">
      <c r="AD439" s="70"/>
      <c r="BE439" s="70"/>
      <c r="CF439" s="70"/>
    </row>
    <row r="440" spans="30:84" ht="13.2" x14ac:dyDescent="0.25">
      <c r="AD440" s="70"/>
      <c r="BE440" s="70"/>
      <c r="CF440" s="70"/>
    </row>
    <row r="441" spans="30:84" ht="13.2" x14ac:dyDescent="0.25">
      <c r="AD441" s="70"/>
      <c r="BE441" s="70"/>
      <c r="CF441" s="70"/>
    </row>
    <row r="442" spans="30:84" ht="13.2" x14ac:dyDescent="0.25">
      <c r="AD442" s="70"/>
      <c r="BE442" s="70"/>
      <c r="CF442" s="70"/>
    </row>
    <row r="443" spans="30:84" ht="13.2" x14ac:dyDescent="0.25">
      <c r="AD443" s="70"/>
      <c r="BE443" s="70"/>
      <c r="CF443" s="70"/>
    </row>
    <row r="444" spans="30:84" ht="13.2" x14ac:dyDescent="0.25">
      <c r="AD444" s="70"/>
      <c r="BE444" s="70"/>
      <c r="CF444" s="70"/>
    </row>
    <row r="445" spans="30:84" ht="13.2" x14ac:dyDescent="0.25">
      <c r="AD445" s="70"/>
      <c r="BE445" s="70"/>
      <c r="CF445" s="70"/>
    </row>
    <row r="446" spans="30:84" ht="13.2" x14ac:dyDescent="0.25">
      <c r="AD446" s="70"/>
      <c r="BE446" s="70"/>
      <c r="CF446" s="70"/>
    </row>
    <row r="447" spans="30:84" ht="13.2" x14ac:dyDescent="0.25">
      <c r="AD447" s="70"/>
      <c r="BE447" s="70"/>
      <c r="CF447" s="70"/>
    </row>
    <row r="448" spans="30:84" ht="13.2" x14ac:dyDescent="0.25">
      <c r="AD448" s="70"/>
      <c r="BE448" s="70"/>
      <c r="CF448" s="70"/>
    </row>
    <row r="449" spans="30:84" ht="13.2" x14ac:dyDescent="0.25">
      <c r="AD449" s="70"/>
      <c r="BE449" s="70"/>
      <c r="CF449" s="70"/>
    </row>
    <row r="450" spans="30:84" ht="13.2" x14ac:dyDescent="0.25">
      <c r="AD450" s="70"/>
      <c r="BE450" s="70"/>
      <c r="CF450" s="70"/>
    </row>
    <row r="451" spans="30:84" ht="13.2" x14ac:dyDescent="0.25">
      <c r="AD451" s="70"/>
      <c r="BE451" s="70"/>
      <c r="CF451" s="70"/>
    </row>
    <row r="452" spans="30:84" ht="13.2" x14ac:dyDescent="0.25">
      <c r="AD452" s="70"/>
      <c r="BE452" s="70"/>
      <c r="CF452" s="70"/>
    </row>
    <row r="453" spans="30:84" ht="13.2" x14ac:dyDescent="0.25">
      <c r="AD453" s="70"/>
      <c r="BE453" s="70"/>
      <c r="CF453" s="70"/>
    </row>
    <row r="454" spans="30:84" ht="13.2" x14ac:dyDescent="0.25">
      <c r="AD454" s="70"/>
      <c r="BE454" s="70"/>
      <c r="CF454" s="70"/>
    </row>
    <row r="455" spans="30:84" ht="13.2" x14ac:dyDescent="0.25">
      <c r="AD455" s="70"/>
      <c r="BE455" s="70"/>
      <c r="CF455" s="70"/>
    </row>
    <row r="456" spans="30:84" ht="13.2" x14ac:dyDescent="0.25">
      <c r="AD456" s="70"/>
      <c r="BE456" s="70"/>
      <c r="CF456" s="70"/>
    </row>
    <row r="457" spans="30:84" ht="13.2" x14ac:dyDescent="0.25">
      <c r="AD457" s="70"/>
      <c r="BE457" s="70"/>
      <c r="CF457" s="70"/>
    </row>
    <row r="458" spans="30:84" ht="13.2" x14ac:dyDescent="0.25">
      <c r="AD458" s="70"/>
      <c r="BE458" s="70"/>
      <c r="CF458" s="70"/>
    </row>
    <row r="459" spans="30:84" ht="13.2" x14ac:dyDescent="0.25">
      <c r="AD459" s="70"/>
      <c r="BE459" s="70"/>
      <c r="CF459" s="70"/>
    </row>
    <row r="460" spans="30:84" ht="13.2" x14ac:dyDescent="0.25">
      <c r="AD460" s="70"/>
      <c r="BE460" s="70"/>
      <c r="CF460" s="70"/>
    </row>
    <row r="461" spans="30:84" ht="13.2" x14ac:dyDescent="0.25">
      <c r="AD461" s="70"/>
      <c r="BE461" s="70"/>
      <c r="CF461" s="70"/>
    </row>
    <row r="462" spans="30:84" ht="13.2" x14ac:dyDescent="0.25">
      <c r="AD462" s="70"/>
      <c r="BE462" s="70"/>
      <c r="CF462" s="70"/>
    </row>
    <row r="463" spans="30:84" ht="13.2" x14ac:dyDescent="0.25">
      <c r="AD463" s="70"/>
      <c r="BE463" s="70"/>
      <c r="CF463" s="70"/>
    </row>
    <row r="464" spans="30:84" ht="13.2" x14ac:dyDescent="0.25">
      <c r="AD464" s="70"/>
      <c r="BE464" s="70"/>
      <c r="CF464" s="70"/>
    </row>
    <row r="465" spans="30:84" ht="13.2" x14ac:dyDescent="0.25">
      <c r="AD465" s="70"/>
      <c r="BE465" s="70"/>
      <c r="CF465" s="70"/>
    </row>
    <row r="466" spans="30:84" ht="13.2" x14ac:dyDescent="0.25">
      <c r="AD466" s="70"/>
      <c r="BE466" s="70"/>
      <c r="CF466" s="70"/>
    </row>
    <row r="467" spans="30:84" ht="13.2" x14ac:dyDescent="0.25">
      <c r="AD467" s="70"/>
      <c r="BE467" s="70"/>
      <c r="CF467" s="70"/>
    </row>
    <row r="468" spans="30:84" ht="13.2" x14ac:dyDescent="0.25">
      <c r="AD468" s="70"/>
      <c r="BE468" s="70"/>
      <c r="CF468" s="70"/>
    </row>
    <row r="469" spans="30:84" ht="13.2" x14ac:dyDescent="0.25">
      <c r="AD469" s="70"/>
      <c r="BE469" s="70"/>
      <c r="CF469" s="70"/>
    </row>
    <row r="470" spans="30:84" ht="13.2" x14ac:dyDescent="0.25">
      <c r="AD470" s="70"/>
      <c r="BE470" s="70"/>
      <c r="CF470" s="70"/>
    </row>
    <row r="471" spans="30:84" ht="13.2" x14ac:dyDescent="0.25">
      <c r="AD471" s="70"/>
      <c r="BE471" s="70"/>
      <c r="CF471" s="70"/>
    </row>
    <row r="472" spans="30:84" ht="13.2" x14ac:dyDescent="0.25">
      <c r="AD472" s="70"/>
      <c r="BE472" s="70"/>
      <c r="CF472" s="70"/>
    </row>
    <row r="473" spans="30:84" ht="13.2" x14ac:dyDescent="0.25">
      <c r="AD473" s="70"/>
      <c r="BE473" s="70"/>
      <c r="CF473" s="70"/>
    </row>
    <row r="474" spans="30:84" ht="13.2" x14ac:dyDescent="0.25">
      <c r="AD474" s="70"/>
      <c r="BE474" s="70"/>
      <c r="CF474" s="70"/>
    </row>
    <row r="475" spans="30:84" ht="13.2" x14ac:dyDescent="0.25">
      <c r="AD475" s="70"/>
      <c r="BE475" s="70"/>
      <c r="CF475" s="70"/>
    </row>
    <row r="476" spans="30:84" ht="13.2" x14ac:dyDescent="0.25">
      <c r="AD476" s="70"/>
      <c r="BE476" s="70"/>
      <c r="CF476" s="70"/>
    </row>
    <row r="477" spans="30:84" ht="13.2" x14ac:dyDescent="0.25">
      <c r="AD477" s="70"/>
      <c r="BE477" s="70"/>
      <c r="CF477" s="70"/>
    </row>
    <row r="478" spans="30:84" ht="13.2" x14ac:dyDescent="0.25">
      <c r="AD478" s="70"/>
      <c r="BE478" s="70"/>
      <c r="CF478" s="70"/>
    </row>
    <row r="479" spans="30:84" ht="13.2" x14ac:dyDescent="0.25">
      <c r="AD479" s="70"/>
      <c r="BE479" s="70"/>
      <c r="CF479" s="70"/>
    </row>
    <row r="480" spans="30:84" ht="13.2" x14ac:dyDescent="0.25">
      <c r="AD480" s="70"/>
      <c r="BE480" s="70"/>
      <c r="CF480" s="70"/>
    </row>
    <row r="481" spans="30:84" ht="13.2" x14ac:dyDescent="0.25">
      <c r="AD481" s="70"/>
      <c r="BE481" s="70"/>
      <c r="CF481" s="70"/>
    </row>
    <row r="482" spans="30:84" ht="13.2" x14ac:dyDescent="0.25">
      <c r="AD482" s="70"/>
      <c r="BE482" s="70"/>
      <c r="CF482" s="70"/>
    </row>
    <row r="483" spans="30:84" ht="13.2" x14ac:dyDescent="0.25">
      <c r="AD483" s="70"/>
      <c r="BE483" s="70"/>
      <c r="CF483" s="70"/>
    </row>
    <row r="484" spans="30:84" ht="13.2" x14ac:dyDescent="0.25">
      <c r="AD484" s="70"/>
      <c r="BE484" s="70"/>
      <c r="CF484" s="70"/>
    </row>
    <row r="485" spans="30:84" ht="13.2" x14ac:dyDescent="0.25">
      <c r="AD485" s="70"/>
      <c r="BE485" s="70"/>
      <c r="CF485" s="70"/>
    </row>
    <row r="486" spans="30:84" ht="13.2" x14ac:dyDescent="0.25">
      <c r="AD486" s="70"/>
      <c r="BE486" s="70"/>
      <c r="CF486" s="70"/>
    </row>
    <row r="487" spans="30:84" ht="13.2" x14ac:dyDescent="0.25">
      <c r="AD487" s="70"/>
      <c r="BE487" s="70"/>
      <c r="CF487" s="70"/>
    </row>
    <row r="488" spans="30:84" ht="13.2" x14ac:dyDescent="0.25">
      <c r="AD488" s="70"/>
      <c r="BE488" s="70"/>
      <c r="CF488" s="70"/>
    </row>
    <row r="489" spans="30:84" ht="13.2" x14ac:dyDescent="0.25">
      <c r="AD489" s="70"/>
      <c r="BE489" s="70"/>
      <c r="CF489" s="70"/>
    </row>
    <row r="490" spans="30:84" ht="13.2" x14ac:dyDescent="0.25">
      <c r="AD490" s="70"/>
      <c r="BE490" s="70"/>
      <c r="CF490" s="70"/>
    </row>
    <row r="491" spans="30:84" ht="13.2" x14ac:dyDescent="0.25">
      <c r="AD491" s="70"/>
      <c r="BE491" s="70"/>
      <c r="CF491" s="70"/>
    </row>
    <row r="492" spans="30:84" ht="13.2" x14ac:dyDescent="0.25">
      <c r="AD492" s="70"/>
      <c r="BE492" s="70"/>
      <c r="CF492" s="70"/>
    </row>
    <row r="493" spans="30:84" ht="13.2" x14ac:dyDescent="0.25">
      <c r="AD493" s="70"/>
      <c r="BE493" s="70"/>
      <c r="CF493" s="70"/>
    </row>
    <row r="494" spans="30:84" ht="13.2" x14ac:dyDescent="0.25">
      <c r="AD494" s="70"/>
      <c r="BE494" s="70"/>
      <c r="CF494" s="70"/>
    </row>
    <row r="495" spans="30:84" ht="13.2" x14ac:dyDescent="0.25">
      <c r="AD495" s="70"/>
      <c r="BE495" s="70"/>
      <c r="CF495" s="70"/>
    </row>
    <row r="496" spans="30:84" ht="13.2" x14ac:dyDescent="0.25">
      <c r="AD496" s="70"/>
      <c r="BE496" s="70"/>
      <c r="CF496" s="70"/>
    </row>
    <row r="497" spans="30:84" ht="13.2" x14ac:dyDescent="0.25">
      <c r="AD497" s="70"/>
      <c r="BE497" s="70"/>
      <c r="CF497" s="70"/>
    </row>
    <row r="498" spans="30:84" ht="13.2" x14ac:dyDescent="0.25">
      <c r="AD498" s="70"/>
      <c r="BE498" s="70"/>
      <c r="CF498" s="70"/>
    </row>
    <row r="499" spans="30:84" ht="13.2" x14ac:dyDescent="0.25">
      <c r="AD499" s="70"/>
      <c r="BE499" s="70"/>
      <c r="CF499" s="70"/>
    </row>
    <row r="500" spans="30:84" ht="13.2" x14ac:dyDescent="0.25">
      <c r="AD500" s="70"/>
      <c r="BE500" s="70"/>
      <c r="CF500" s="70"/>
    </row>
    <row r="501" spans="30:84" ht="13.2" x14ac:dyDescent="0.25">
      <c r="AD501" s="70"/>
      <c r="BE501" s="70"/>
      <c r="CF501" s="70"/>
    </row>
    <row r="502" spans="30:84" ht="13.2" x14ac:dyDescent="0.25">
      <c r="AD502" s="70"/>
      <c r="BE502" s="70"/>
      <c r="CF502" s="70"/>
    </row>
    <row r="503" spans="30:84" ht="13.2" x14ac:dyDescent="0.25">
      <c r="AD503" s="70"/>
      <c r="BE503" s="70"/>
      <c r="CF503" s="70"/>
    </row>
    <row r="504" spans="30:84" ht="13.2" x14ac:dyDescent="0.25">
      <c r="AD504" s="70"/>
      <c r="BE504" s="70"/>
      <c r="CF504" s="70"/>
    </row>
    <row r="505" spans="30:84" ht="13.2" x14ac:dyDescent="0.25">
      <c r="AD505" s="70"/>
      <c r="BE505" s="70"/>
      <c r="CF505" s="70"/>
    </row>
    <row r="506" spans="30:84" ht="13.2" x14ac:dyDescent="0.25">
      <c r="AD506" s="70"/>
      <c r="BE506" s="70"/>
      <c r="CF506" s="70"/>
    </row>
    <row r="507" spans="30:84" ht="13.2" x14ac:dyDescent="0.25">
      <c r="AD507" s="70"/>
      <c r="BE507" s="70"/>
      <c r="CF507" s="70"/>
    </row>
    <row r="508" spans="30:84" ht="13.2" x14ac:dyDescent="0.25">
      <c r="AD508" s="70"/>
      <c r="BE508" s="70"/>
      <c r="CF508" s="70"/>
    </row>
    <row r="509" spans="30:84" ht="13.2" x14ac:dyDescent="0.25">
      <c r="AD509" s="70"/>
      <c r="BE509" s="70"/>
      <c r="CF509" s="70"/>
    </row>
    <row r="510" spans="30:84" ht="13.2" x14ac:dyDescent="0.25">
      <c r="AD510" s="70"/>
      <c r="BE510" s="70"/>
      <c r="CF510" s="70"/>
    </row>
    <row r="511" spans="30:84" ht="13.2" x14ac:dyDescent="0.25">
      <c r="AD511" s="70"/>
      <c r="BE511" s="70"/>
      <c r="CF511" s="70"/>
    </row>
    <row r="512" spans="30:84" ht="13.2" x14ac:dyDescent="0.25">
      <c r="AD512" s="70"/>
      <c r="BE512" s="70"/>
      <c r="CF512" s="70"/>
    </row>
    <row r="513" spans="30:84" ht="13.2" x14ac:dyDescent="0.25">
      <c r="AD513" s="70"/>
      <c r="BE513" s="70"/>
      <c r="CF513" s="70"/>
    </row>
    <row r="514" spans="30:84" ht="13.2" x14ac:dyDescent="0.25">
      <c r="AD514" s="70"/>
      <c r="BE514" s="70"/>
      <c r="CF514" s="70"/>
    </row>
    <row r="515" spans="30:84" ht="13.2" x14ac:dyDescent="0.25">
      <c r="AD515" s="70"/>
      <c r="BE515" s="70"/>
      <c r="CF515" s="70"/>
    </row>
    <row r="516" spans="30:84" ht="13.2" x14ac:dyDescent="0.25">
      <c r="AD516" s="70"/>
      <c r="BE516" s="70"/>
      <c r="CF516" s="70"/>
    </row>
    <row r="517" spans="30:84" ht="13.2" x14ac:dyDescent="0.25">
      <c r="AD517" s="70"/>
      <c r="BE517" s="70"/>
      <c r="CF517" s="70"/>
    </row>
    <row r="518" spans="30:84" ht="13.2" x14ac:dyDescent="0.25">
      <c r="AD518" s="70"/>
      <c r="BE518" s="70"/>
      <c r="CF518" s="70"/>
    </row>
    <row r="519" spans="30:84" ht="13.2" x14ac:dyDescent="0.25">
      <c r="AD519" s="70"/>
      <c r="BE519" s="70"/>
      <c r="CF519" s="70"/>
    </row>
    <row r="520" spans="30:84" ht="13.2" x14ac:dyDescent="0.25">
      <c r="AD520" s="70"/>
      <c r="BE520" s="70"/>
      <c r="CF520" s="70"/>
    </row>
    <row r="521" spans="30:84" ht="13.2" x14ac:dyDescent="0.25">
      <c r="AD521" s="70"/>
      <c r="BE521" s="70"/>
      <c r="CF521" s="70"/>
    </row>
    <row r="522" spans="30:84" ht="13.2" x14ac:dyDescent="0.25">
      <c r="AD522" s="70"/>
      <c r="BE522" s="70"/>
      <c r="CF522" s="70"/>
    </row>
    <row r="523" spans="30:84" ht="13.2" x14ac:dyDescent="0.25">
      <c r="AD523" s="70"/>
      <c r="BE523" s="70"/>
      <c r="CF523" s="70"/>
    </row>
    <row r="524" spans="30:84" ht="13.2" x14ac:dyDescent="0.25">
      <c r="AD524" s="70"/>
      <c r="BE524" s="70"/>
      <c r="CF524" s="70"/>
    </row>
    <row r="525" spans="30:84" ht="13.2" x14ac:dyDescent="0.25">
      <c r="AD525" s="70"/>
      <c r="BE525" s="70"/>
      <c r="CF525" s="70"/>
    </row>
    <row r="526" spans="30:84" ht="13.2" x14ac:dyDescent="0.25">
      <c r="AD526" s="70"/>
      <c r="BE526" s="70"/>
      <c r="CF526" s="70"/>
    </row>
    <row r="527" spans="30:84" ht="13.2" x14ac:dyDescent="0.25">
      <c r="AD527" s="70"/>
      <c r="BE527" s="70"/>
      <c r="CF527" s="70"/>
    </row>
    <row r="528" spans="30:84" ht="13.2" x14ac:dyDescent="0.25">
      <c r="AD528" s="70"/>
      <c r="BE528" s="70"/>
      <c r="CF528" s="70"/>
    </row>
    <row r="529" spans="30:84" ht="13.2" x14ac:dyDescent="0.25">
      <c r="AD529" s="70"/>
      <c r="BE529" s="70"/>
      <c r="CF529" s="70"/>
    </row>
    <row r="530" spans="30:84" ht="13.2" x14ac:dyDescent="0.25">
      <c r="AD530" s="70"/>
      <c r="BE530" s="70"/>
      <c r="CF530" s="70"/>
    </row>
    <row r="531" spans="30:84" ht="13.2" x14ac:dyDescent="0.25">
      <c r="AD531" s="70"/>
      <c r="BE531" s="70"/>
      <c r="CF531" s="70"/>
    </row>
    <row r="532" spans="30:84" ht="13.2" x14ac:dyDescent="0.25">
      <c r="AD532" s="70"/>
      <c r="BE532" s="70"/>
      <c r="CF532" s="70"/>
    </row>
    <row r="533" spans="30:84" ht="13.2" x14ac:dyDescent="0.25">
      <c r="AD533" s="70"/>
      <c r="BE533" s="70"/>
      <c r="CF533" s="70"/>
    </row>
    <row r="534" spans="30:84" ht="13.2" x14ac:dyDescent="0.25">
      <c r="AD534" s="70"/>
      <c r="BE534" s="70"/>
      <c r="CF534" s="70"/>
    </row>
    <row r="535" spans="30:84" ht="13.2" x14ac:dyDescent="0.25">
      <c r="AD535" s="70"/>
      <c r="BE535" s="70"/>
      <c r="CF535" s="70"/>
    </row>
    <row r="536" spans="30:84" ht="13.2" x14ac:dyDescent="0.25">
      <c r="AD536" s="70"/>
      <c r="BE536" s="70"/>
      <c r="CF536" s="70"/>
    </row>
    <row r="537" spans="30:84" ht="13.2" x14ac:dyDescent="0.25">
      <c r="AD537" s="70"/>
      <c r="BE537" s="70"/>
      <c r="CF537" s="70"/>
    </row>
    <row r="538" spans="30:84" ht="13.2" x14ac:dyDescent="0.25">
      <c r="AD538" s="70"/>
      <c r="BE538" s="70"/>
      <c r="CF538" s="70"/>
    </row>
    <row r="539" spans="30:84" ht="13.2" x14ac:dyDescent="0.25">
      <c r="AD539" s="70"/>
      <c r="BE539" s="70"/>
      <c r="CF539" s="70"/>
    </row>
    <row r="540" spans="30:84" ht="13.2" x14ac:dyDescent="0.25">
      <c r="AD540" s="70"/>
      <c r="BE540" s="70"/>
      <c r="CF540" s="70"/>
    </row>
    <row r="541" spans="30:84" ht="13.2" x14ac:dyDescent="0.25">
      <c r="AD541" s="70"/>
      <c r="BE541" s="70"/>
      <c r="CF541" s="70"/>
    </row>
    <row r="542" spans="30:84" ht="13.2" x14ac:dyDescent="0.25">
      <c r="AD542" s="70"/>
      <c r="BE542" s="70"/>
      <c r="CF542" s="70"/>
    </row>
    <row r="543" spans="30:84" ht="13.2" x14ac:dyDescent="0.25">
      <c r="AD543" s="70"/>
      <c r="BE543" s="70"/>
      <c r="CF543" s="70"/>
    </row>
    <row r="544" spans="30:84" ht="13.2" x14ac:dyDescent="0.25">
      <c r="AD544" s="70"/>
      <c r="BE544" s="70"/>
      <c r="CF544" s="70"/>
    </row>
    <row r="545" spans="30:84" ht="13.2" x14ac:dyDescent="0.25">
      <c r="AD545" s="70"/>
      <c r="BE545" s="70"/>
      <c r="CF545" s="70"/>
    </row>
    <row r="546" spans="30:84" ht="13.2" x14ac:dyDescent="0.25">
      <c r="AD546" s="70"/>
      <c r="BE546" s="70"/>
      <c r="CF546" s="70"/>
    </row>
    <row r="547" spans="30:84" ht="13.2" x14ac:dyDescent="0.25">
      <c r="AD547" s="70"/>
      <c r="BE547" s="70"/>
      <c r="CF547" s="70"/>
    </row>
    <row r="548" spans="30:84" ht="13.2" x14ac:dyDescent="0.25">
      <c r="AD548" s="70"/>
      <c r="BE548" s="70"/>
      <c r="CF548" s="70"/>
    </row>
    <row r="549" spans="30:84" ht="13.2" x14ac:dyDescent="0.25">
      <c r="AD549" s="70"/>
      <c r="BE549" s="70"/>
      <c r="CF549" s="70"/>
    </row>
    <row r="550" spans="30:84" ht="13.2" x14ac:dyDescent="0.25">
      <c r="AD550" s="70"/>
      <c r="BE550" s="70"/>
      <c r="CF550" s="70"/>
    </row>
    <row r="551" spans="30:84" ht="13.2" x14ac:dyDescent="0.25">
      <c r="AD551" s="70"/>
      <c r="BE551" s="70"/>
      <c r="CF551" s="70"/>
    </row>
    <row r="552" spans="30:84" ht="13.2" x14ac:dyDescent="0.25">
      <c r="AD552" s="70"/>
      <c r="BE552" s="70"/>
      <c r="CF552" s="70"/>
    </row>
    <row r="553" spans="30:84" ht="13.2" x14ac:dyDescent="0.25">
      <c r="AD553" s="70"/>
      <c r="BE553" s="70"/>
      <c r="CF553" s="70"/>
    </row>
    <row r="554" spans="30:84" ht="13.2" x14ac:dyDescent="0.25">
      <c r="AD554" s="70"/>
      <c r="BE554" s="70"/>
      <c r="CF554" s="70"/>
    </row>
    <row r="555" spans="30:84" ht="13.2" x14ac:dyDescent="0.25">
      <c r="AD555" s="70"/>
      <c r="BE555" s="70"/>
      <c r="CF555" s="70"/>
    </row>
    <row r="556" spans="30:84" ht="13.2" x14ac:dyDescent="0.25">
      <c r="AD556" s="70"/>
      <c r="BE556" s="70"/>
      <c r="CF556" s="70"/>
    </row>
    <row r="557" spans="30:84" ht="13.2" x14ac:dyDescent="0.25">
      <c r="AD557" s="70"/>
      <c r="BE557" s="70"/>
      <c r="CF557" s="70"/>
    </row>
    <row r="558" spans="30:84" ht="13.2" x14ac:dyDescent="0.25">
      <c r="AD558" s="70"/>
      <c r="BE558" s="70"/>
      <c r="CF558" s="70"/>
    </row>
    <row r="559" spans="30:84" ht="13.2" x14ac:dyDescent="0.25">
      <c r="AD559" s="70"/>
      <c r="BE559" s="70"/>
      <c r="CF559" s="70"/>
    </row>
    <row r="560" spans="30:84" ht="13.2" x14ac:dyDescent="0.25">
      <c r="AD560" s="70"/>
      <c r="BE560" s="70"/>
      <c r="CF560" s="70"/>
    </row>
    <row r="561" spans="30:84" ht="13.2" x14ac:dyDescent="0.25">
      <c r="AD561" s="70"/>
      <c r="BE561" s="70"/>
      <c r="CF561" s="70"/>
    </row>
    <row r="562" spans="30:84" ht="13.2" x14ac:dyDescent="0.25">
      <c r="AD562" s="70"/>
      <c r="BE562" s="70"/>
      <c r="CF562" s="70"/>
    </row>
    <row r="563" spans="30:84" ht="13.2" x14ac:dyDescent="0.25">
      <c r="AD563" s="70"/>
      <c r="BE563" s="70"/>
      <c r="CF563" s="70"/>
    </row>
    <row r="564" spans="30:84" ht="13.2" x14ac:dyDescent="0.25">
      <c r="AD564" s="70"/>
      <c r="BE564" s="70"/>
      <c r="CF564" s="70"/>
    </row>
    <row r="565" spans="30:84" ht="13.2" x14ac:dyDescent="0.25">
      <c r="AD565" s="70"/>
      <c r="BE565" s="70"/>
      <c r="CF565" s="70"/>
    </row>
    <row r="566" spans="30:84" ht="13.2" x14ac:dyDescent="0.25">
      <c r="AD566" s="70"/>
      <c r="BE566" s="70"/>
      <c r="CF566" s="70"/>
    </row>
    <row r="567" spans="30:84" ht="13.2" x14ac:dyDescent="0.25">
      <c r="AD567" s="70"/>
      <c r="BE567" s="70"/>
      <c r="CF567" s="70"/>
    </row>
    <row r="568" spans="30:84" ht="13.2" x14ac:dyDescent="0.25">
      <c r="AD568" s="70"/>
      <c r="BE568" s="70"/>
      <c r="CF568" s="70"/>
    </row>
    <row r="569" spans="30:84" ht="13.2" x14ac:dyDescent="0.25">
      <c r="AD569" s="70"/>
      <c r="BE569" s="70"/>
      <c r="CF569" s="70"/>
    </row>
    <row r="570" spans="30:84" ht="13.2" x14ac:dyDescent="0.25">
      <c r="AD570" s="70"/>
      <c r="BE570" s="70"/>
      <c r="CF570" s="70"/>
    </row>
    <row r="571" spans="30:84" ht="13.2" x14ac:dyDescent="0.25">
      <c r="AD571" s="70"/>
      <c r="BE571" s="70"/>
      <c r="CF571" s="70"/>
    </row>
    <row r="572" spans="30:84" ht="13.2" x14ac:dyDescent="0.25">
      <c r="AD572" s="70"/>
      <c r="BE572" s="70"/>
      <c r="CF572" s="70"/>
    </row>
    <row r="573" spans="30:84" ht="13.2" x14ac:dyDescent="0.25">
      <c r="AD573" s="70"/>
      <c r="BE573" s="70"/>
      <c r="CF573" s="70"/>
    </row>
    <row r="574" spans="30:84" ht="13.2" x14ac:dyDescent="0.25">
      <c r="AD574" s="70"/>
      <c r="BE574" s="70"/>
      <c r="CF574" s="70"/>
    </row>
    <row r="575" spans="30:84" ht="13.2" x14ac:dyDescent="0.25">
      <c r="AD575" s="70"/>
      <c r="BE575" s="70"/>
      <c r="CF575" s="70"/>
    </row>
    <row r="576" spans="30:84" ht="13.2" x14ac:dyDescent="0.25">
      <c r="AD576" s="70"/>
      <c r="BE576" s="70"/>
      <c r="CF576" s="70"/>
    </row>
    <row r="577" spans="30:84" ht="13.2" x14ac:dyDescent="0.25">
      <c r="AD577" s="70"/>
      <c r="BE577" s="70"/>
      <c r="CF577" s="70"/>
    </row>
    <row r="578" spans="30:84" ht="13.2" x14ac:dyDescent="0.25">
      <c r="AD578" s="70"/>
      <c r="BE578" s="70"/>
      <c r="CF578" s="70"/>
    </row>
    <row r="579" spans="30:84" ht="13.2" x14ac:dyDescent="0.25">
      <c r="AD579" s="70"/>
      <c r="BE579" s="70"/>
      <c r="CF579" s="70"/>
    </row>
    <row r="580" spans="30:84" ht="13.2" x14ac:dyDescent="0.25">
      <c r="AD580" s="70"/>
      <c r="BE580" s="70"/>
      <c r="CF580" s="70"/>
    </row>
    <row r="581" spans="30:84" ht="13.2" x14ac:dyDescent="0.25">
      <c r="AD581" s="70"/>
      <c r="BE581" s="70"/>
      <c r="CF581" s="70"/>
    </row>
    <row r="582" spans="30:84" ht="13.2" x14ac:dyDescent="0.25">
      <c r="AD582" s="70"/>
      <c r="BE582" s="70"/>
      <c r="CF582" s="70"/>
    </row>
    <row r="583" spans="30:84" ht="13.2" x14ac:dyDescent="0.25">
      <c r="AD583" s="70"/>
      <c r="BE583" s="70"/>
      <c r="CF583" s="70"/>
    </row>
    <row r="584" spans="30:84" ht="13.2" x14ac:dyDescent="0.25">
      <c r="AD584" s="70"/>
      <c r="BE584" s="70"/>
      <c r="CF584" s="70"/>
    </row>
    <row r="585" spans="30:84" ht="13.2" x14ac:dyDescent="0.25">
      <c r="AD585" s="70"/>
      <c r="BE585" s="70"/>
      <c r="CF585" s="70"/>
    </row>
    <row r="586" spans="30:84" ht="13.2" x14ac:dyDescent="0.25">
      <c r="AD586" s="70"/>
      <c r="BE586" s="70"/>
      <c r="CF586" s="70"/>
    </row>
    <row r="587" spans="30:84" ht="13.2" x14ac:dyDescent="0.25">
      <c r="AD587" s="70"/>
      <c r="BE587" s="70"/>
      <c r="CF587" s="70"/>
    </row>
    <row r="588" spans="30:84" ht="13.2" x14ac:dyDescent="0.25">
      <c r="AD588" s="70"/>
      <c r="BE588" s="70"/>
      <c r="CF588" s="70"/>
    </row>
    <row r="589" spans="30:84" ht="13.2" x14ac:dyDescent="0.25">
      <c r="AD589" s="70"/>
      <c r="BE589" s="70"/>
      <c r="CF589" s="70"/>
    </row>
    <row r="590" spans="30:84" ht="13.2" x14ac:dyDescent="0.25">
      <c r="AD590" s="70"/>
      <c r="BE590" s="70"/>
      <c r="CF590" s="70"/>
    </row>
    <row r="591" spans="30:84" ht="13.2" x14ac:dyDescent="0.25">
      <c r="AD591" s="70"/>
      <c r="BE591" s="70"/>
      <c r="CF591" s="70"/>
    </row>
    <row r="592" spans="30:84" ht="13.2" x14ac:dyDescent="0.25">
      <c r="AD592" s="70"/>
      <c r="BE592" s="70"/>
      <c r="CF592" s="70"/>
    </row>
    <row r="593" spans="30:84" ht="13.2" x14ac:dyDescent="0.25">
      <c r="AD593" s="70"/>
      <c r="BE593" s="70"/>
      <c r="CF593" s="70"/>
    </row>
    <row r="594" spans="30:84" ht="13.2" x14ac:dyDescent="0.25">
      <c r="AD594" s="70"/>
      <c r="BE594" s="70"/>
      <c r="CF594" s="70"/>
    </row>
    <row r="595" spans="30:84" ht="13.2" x14ac:dyDescent="0.25">
      <c r="AD595" s="70"/>
      <c r="BE595" s="70"/>
      <c r="CF595" s="70"/>
    </row>
    <row r="596" spans="30:84" ht="13.2" x14ac:dyDescent="0.25">
      <c r="AD596" s="70"/>
      <c r="BE596" s="70"/>
      <c r="CF596" s="70"/>
    </row>
    <row r="597" spans="30:84" ht="13.2" x14ac:dyDescent="0.25">
      <c r="AD597" s="70"/>
      <c r="BE597" s="70"/>
      <c r="CF597" s="70"/>
    </row>
    <row r="598" spans="30:84" ht="13.2" x14ac:dyDescent="0.25">
      <c r="AD598" s="70"/>
      <c r="BE598" s="70"/>
      <c r="CF598" s="70"/>
    </row>
    <row r="599" spans="30:84" ht="13.2" x14ac:dyDescent="0.25">
      <c r="AD599" s="70"/>
      <c r="BE599" s="70"/>
      <c r="CF599" s="70"/>
    </row>
    <row r="600" spans="30:84" ht="13.2" x14ac:dyDescent="0.25">
      <c r="AD600" s="70"/>
      <c r="BE600" s="70"/>
      <c r="CF600" s="70"/>
    </row>
    <row r="601" spans="30:84" ht="13.2" x14ac:dyDescent="0.25">
      <c r="AD601" s="70"/>
      <c r="BE601" s="70"/>
      <c r="CF601" s="70"/>
    </row>
    <row r="602" spans="30:84" ht="13.2" x14ac:dyDescent="0.25">
      <c r="AD602" s="70"/>
      <c r="BE602" s="70"/>
      <c r="CF602" s="70"/>
    </row>
    <row r="603" spans="30:84" ht="13.2" x14ac:dyDescent="0.25">
      <c r="AD603" s="70"/>
      <c r="BE603" s="70"/>
      <c r="CF603" s="70"/>
    </row>
    <row r="604" spans="30:84" ht="13.2" x14ac:dyDescent="0.25">
      <c r="AD604" s="70"/>
      <c r="BE604" s="70"/>
      <c r="CF604" s="70"/>
    </row>
    <row r="605" spans="30:84" ht="13.2" x14ac:dyDescent="0.25">
      <c r="AD605" s="70"/>
      <c r="BE605" s="70"/>
      <c r="CF605" s="70"/>
    </row>
    <row r="606" spans="30:84" ht="13.2" x14ac:dyDescent="0.25">
      <c r="AD606" s="70"/>
      <c r="BE606" s="70"/>
      <c r="CF606" s="70"/>
    </row>
    <row r="607" spans="30:84" ht="13.2" x14ac:dyDescent="0.25">
      <c r="AD607" s="70"/>
      <c r="BE607" s="70"/>
      <c r="CF607" s="70"/>
    </row>
    <row r="608" spans="30:84" ht="13.2" x14ac:dyDescent="0.25">
      <c r="AD608" s="70"/>
      <c r="BE608" s="70"/>
      <c r="CF608" s="70"/>
    </row>
    <row r="609" spans="30:84" ht="13.2" x14ac:dyDescent="0.25">
      <c r="AD609" s="70"/>
      <c r="BE609" s="70"/>
      <c r="CF609" s="70"/>
    </row>
    <row r="610" spans="30:84" ht="13.2" x14ac:dyDescent="0.25">
      <c r="AD610" s="70"/>
      <c r="BE610" s="70"/>
      <c r="CF610" s="70"/>
    </row>
    <row r="611" spans="30:84" ht="13.2" x14ac:dyDescent="0.25">
      <c r="AD611" s="70"/>
      <c r="BE611" s="70"/>
      <c r="CF611" s="70"/>
    </row>
    <row r="612" spans="30:84" ht="13.2" x14ac:dyDescent="0.25">
      <c r="AD612" s="70"/>
      <c r="BE612" s="70"/>
      <c r="CF612" s="70"/>
    </row>
    <row r="613" spans="30:84" ht="13.2" x14ac:dyDescent="0.25">
      <c r="AD613" s="70"/>
      <c r="BE613" s="70"/>
      <c r="CF613" s="70"/>
    </row>
    <row r="614" spans="30:84" ht="13.2" x14ac:dyDescent="0.25">
      <c r="AD614" s="70"/>
      <c r="BE614" s="70"/>
      <c r="CF614" s="70"/>
    </row>
    <row r="615" spans="30:84" ht="13.2" x14ac:dyDescent="0.25">
      <c r="AD615" s="70"/>
      <c r="BE615" s="70"/>
      <c r="CF615" s="70"/>
    </row>
    <row r="616" spans="30:84" ht="13.2" x14ac:dyDescent="0.25">
      <c r="AD616" s="70"/>
      <c r="BE616" s="70"/>
      <c r="CF616" s="70"/>
    </row>
    <row r="617" spans="30:84" ht="13.2" x14ac:dyDescent="0.25">
      <c r="AD617" s="70"/>
      <c r="BE617" s="70"/>
      <c r="CF617" s="70"/>
    </row>
    <row r="618" spans="30:84" ht="13.2" x14ac:dyDescent="0.25">
      <c r="AD618" s="70"/>
      <c r="BE618" s="70"/>
      <c r="CF618" s="70"/>
    </row>
    <row r="619" spans="30:84" ht="13.2" x14ac:dyDescent="0.25">
      <c r="AD619" s="70"/>
      <c r="BE619" s="70"/>
      <c r="CF619" s="70"/>
    </row>
    <row r="620" spans="30:84" ht="13.2" x14ac:dyDescent="0.25">
      <c r="AD620" s="70"/>
      <c r="BE620" s="70"/>
      <c r="CF620" s="70"/>
    </row>
    <row r="621" spans="30:84" ht="13.2" x14ac:dyDescent="0.25">
      <c r="AD621" s="70"/>
      <c r="BE621" s="70"/>
      <c r="CF621" s="70"/>
    </row>
    <row r="622" spans="30:84" ht="13.2" x14ac:dyDescent="0.25">
      <c r="AD622" s="70"/>
      <c r="BE622" s="70"/>
      <c r="CF622" s="70"/>
    </row>
    <row r="623" spans="30:84" ht="13.2" x14ac:dyDescent="0.25">
      <c r="AD623" s="70"/>
      <c r="BE623" s="70"/>
      <c r="CF623" s="70"/>
    </row>
    <row r="624" spans="30:84" ht="13.2" x14ac:dyDescent="0.25">
      <c r="AD624" s="70"/>
      <c r="BE624" s="70"/>
      <c r="CF624" s="70"/>
    </row>
    <row r="625" spans="30:84" ht="13.2" x14ac:dyDescent="0.25">
      <c r="AD625" s="70"/>
      <c r="BE625" s="70"/>
      <c r="CF625" s="70"/>
    </row>
    <row r="626" spans="30:84" ht="13.2" x14ac:dyDescent="0.25">
      <c r="AD626" s="70"/>
      <c r="BE626" s="70"/>
      <c r="CF626" s="70"/>
    </row>
    <row r="627" spans="30:84" ht="13.2" x14ac:dyDescent="0.25">
      <c r="AD627" s="70"/>
      <c r="BE627" s="70"/>
      <c r="CF627" s="70"/>
    </row>
    <row r="628" spans="30:84" ht="13.2" x14ac:dyDescent="0.25">
      <c r="AD628" s="70"/>
      <c r="BE628" s="70"/>
      <c r="CF628" s="70"/>
    </row>
    <row r="629" spans="30:84" ht="13.2" x14ac:dyDescent="0.25">
      <c r="AD629" s="70"/>
      <c r="BE629" s="70"/>
      <c r="CF629" s="70"/>
    </row>
    <row r="630" spans="30:84" ht="13.2" x14ac:dyDescent="0.25">
      <c r="AD630" s="70"/>
      <c r="BE630" s="70"/>
      <c r="CF630" s="70"/>
    </row>
    <row r="631" spans="30:84" ht="13.2" x14ac:dyDescent="0.25">
      <c r="AD631" s="70"/>
      <c r="BE631" s="70"/>
      <c r="CF631" s="70"/>
    </row>
    <row r="632" spans="30:84" ht="13.2" x14ac:dyDescent="0.25">
      <c r="AD632" s="70"/>
      <c r="BE632" s="70"/>
      <c r="CF632" s="70"/>
    </row>
    <row r="633" spans="30:84" ht="13.2" x14ac:dyDescent="0.25">
      <c r="AD633" s="70"/>
      <c r="BE633" s="70"/>
      <c r="CF633" s="70"/>
    </row>
    <row r="634" spans="30:84" ht="13.2" x14ac:dyDescent="0.25">
      <c r="AD634" s="70"/>
      <c r="BE634" s="70"/>
      <c r="CF634" s="70"/>
    </row>
    <row r="635" spans="30:84" ht="13.2" x14ac:dyDescent="0.25">
      <c r="AD635" s="70"/>
      <c r="BE635" s="70"/>
      <c r="CF635" s="70"/>
    </row>
    <row r="636" spans="30:84" ht="13.2" x14ac:dyDescent="0.25">
      <c r="AD636" s="70"/>
      <c r="BE636" s="70"/>
      <c r="CF636" s="70"/>
    </row>
    <row r="637" spans="30:84" ht="13.2" x14ac:dyDescent="0.25">
      <c r="AD637" s="70"/>
      <c r="BE637" s="70"/>
      <c r="CF637" s="70"/>
    </row>
    <row r="638" spans="30:84" ht="13.2" x14ac:dyDescent="0.25">
      <c r="AD638" s="70"/>
      <c r="BE638" s="70"/>
      <c r="CF638" s="70"/>
    </row>
    <row r="639" spans="30:84" ht="13.2" x14ac:dyDescent="0.25">
      <c r="AD639" s="70"/>
      <c r="BE639" s="70"/>
      <c r="CF639" s="70"/>
    </row>
    <row r="640" spans="30:84" ht="13.2" x14ac:dyDescent="0.25">
      <c r="AD640" s="70"/>
      <c r="BE640" s="70"/>
      <c r="CF640" s="70"/>
    </row>
    <row r="641" spans="30:84" ht="13.2" x14ac:dyDescent="0.25">
      <c r="AD641" s="70"/>
      <c r="BE641" s="70"/>
      <c r="CF641" s="70"/>
    </row>
    <row r="642" spans="30:84" ht="13.2" x14ac:dyDescent="0.25">
      <c r="AD642" s="70"/>
      <c r="BE642" s="70"/>
      <c r="CF642" s="70"/>
    </row>
    <row r="643" spans="30:84" ht="13.2" x14ac:dyDescent="0.25">
      <c r="AD643" s="70"/>
      <c r="BE643" s="70"/>
      <c r="CF643" s="70"/>
    </row>
    <row r="644" spans="30:84" ht="13.2" x14ac:dyDescent="0.25">
      <c r="AD644" s="70"/>
      <c r="BE644" s="70"/>
      <c r="CF644" s="70"/>
    </row>
    <row r="645" spans="30:84" ht="13.2" x14ac:dyDescent="0.25">
      <c r="AD645" s="70"/>
      <c r="BE645" s="70"/>
      <c r="CF645" s="70"/>
    </row>
    <row r="646" spans="30:84" ht="13.2" x14ac:dyDescent="0.25">
      <c r="AD646" s="70"/>
      <c r="BE646" s="70"/>
      <c r="CF646" s="70"/>
    </row>
    <row r="647" spans="30:84" ht="13.2" x14ac:dyDescent="0.25">
      <c r="AD647" s="70"/>
      <c r="BE647" s="70"/>
      <c r="CF647" s="70"/>
    </row>
    <row r="648" spans="30:84" ht="13.2" x14ac:dyDescent="0.25">
      <c r="AD648" s="70"/>
      <c r="BE648" s="70"/>
      <c r="CF648" s="70"/>
    </row>
    <row r="649" spans="30:84" ht="13.2" x14ac:dyDescent="0.25">
      <c r="AD649" s="70"/>
      <c r="BE649" s="70"/>
      <c r="CF649" s="70"/>
    </row>
    <row r="650" spans="30:84" ht="13.2" x14ac:dyDescent="0.25">
      <c r="AD650" s="70"/>
      <c r="BE650" s="70"/>
      <c r="CF650" s="70"/>
    </row>
    <row r="651" spans="30:84" ht="13.2" x14ac:dyDescent="0.25">
      <c r="AD651" s="70"/>
      <c r="BE651" s="70"/>
      <c r="CF651" s="70"/>
    </row>
    <row r="652" spans="30:84" ht="13.2" x14ac:dyDescent="0.25">
      <c r="AD652" s="70"/>
      <c r="BE652" s="70"/>
      <c r="CF652" s="70"/>
    </row>
    <row r="653" spans="30:84" ht="13.2" x14ac:dyDescent="0.25">
      <c r="AD653" s="70"/>
      <c r="BE653" s="70"/>
      <c r="CF653" s="70"/>
    </row>
    <row r="654" spans="30:84" ht="13.2" x14ac:dyDescent="0.25">
      <c r="AD654" s="70"/>
      <c r="BE654" s="70"/>
      <c r="CF654" s="70"/>
    </row>
    <row r="655" spans="30:84" ht="13.2" x14ac:dyDescent="0.25">
      <c r="AD655" s="70"/>
      <c r="BE655" s="70"/>
      <c r="CF655" s="70"/>
    </row>
    <row r="656" spans="30:84" ht="13.2" x14ac:dyDescent="0.25">
      <c r="AD656" s="70"/>
      <c r="BE656" s="70"/>
      <c r="CF656" s="70"/>
    </row>
    <row r="657" spans="30:84" ht="13.2" x14ac:dyDescent="0.25">
      <c r="AD657" s="70"/>
      <c r="BE657" s="70"/>
      <c r="CF657" s="70"/>
    </row>
    <row r="658" spans="30:84" ht="13.2" x14ac:dyDescent="0.25">
      <c r="AD658" s="70"/>
      <c r="BE658" s="70"/>
      <c r="CF658" s="70"/>
    </row>
    <row r="659" spans="30:84" ht="13.2" x14ac:dyDescent="0.25">
      <c r="AD659" s="70"/>
      <c r="BE659" s="70"/>
      <c r="CF659" s="70"/>
    </row>
    <row r="660" spans="30:84" ht="13.2" x14ac:dyDescent="0.25">
      <c r="AD660" s="70"/>
      <c r="BE660" s="70"/>
      <c r="CF660" s="70"/>
    </row>
    <row r="661" spans="30:84" ht="13.2" x14ac:dyDescent="0.25">
      <c r="AD661" s="70"/>
      <c r="BE661" s="70"/>
      <c r="CF661" s="70"/>
    </row>
    <row r="662" spans="30:84" ht="13.2" x14ac:dyDescent="0.25">
      <c r="AD662" s="70"/>
      <c r="BE662" s="70"/>
      <c r="CF662" s="70"/>
    </row>
    <row r="663" spans="30:84" ht="13.2" x14ac:dyDescent="0.25">
      <c r="AD663" s="70"/>
      <c r="BE663" s="70"/>
      <c r="CF663" s="70"/>
    </row>
    <row r="664" spans="30:84" ht="13.2" x14ac:dyDescent="0.25">
      <c r="AD664" s="70"/>
      <c r="BE664" s="70"/>
      <c r="CF664" s="70"/>
    </row>
    <row r="665" spans="30:84" ht="13.2" x14ac:dyDescent="0.25">
      <c r="AD665" s="70"/>
      <c r="BE665" s="70"/>
      <c r="CF665" s="70"/>
    </row>
    <row r="666" spans="30:84" ht="13.2" x14ac:dyDescent="0.25">
      <c r="AD666" s="70"/>
      <c r="BE666" s="70"/>
      <c r="CF666" s="70"/>
    </row>
    <row r="667" spans="30:84" ht="13.2" x14ac:dyDescent="0.25">
      <c r="AD667" s="70"/>
      <c r="BE667" s="70"/>
      <c r="CF667" s="70"/>
    </row>
    <row r="668" spans="30:84" ht="13.2" x14ac:dyDescent="0.25">
      <c r="AD668" s="70"/>
      <c r="BE668" s="70"/>
      <c r="CF668" s="70"/>
    </row>
    <row r="669" spans="30:84" ht="13.2" x14ac:dyDescent="0.25">
      <c r="AD669" s="70"/>
      <c r="BE669" s="70"/>
      <c r="CF669" s="70"/>
    </row>
    <row r="670" spans="30:84" ht="13.2" x14ac:dyDescent="0.25">
      <c r="AD670" s="70"/>
      <c r="BE670" s="70"/>
      <c r="CF670" s="70"/>
    </row>
    <row r="671" spans="30:84" ht="13.2" x14ac:dyDescent="0.25">
      <c r="AD671" s="70"/>
      <c r="BE671" s="70"/>
      <c r="CF671" s="70"/>
    </row>
    <row r="672" spans="30:84" ht="13.2" x14ac:dyDescent="0.25">
      <c r="AD672" s="70"/>
      <c r="BE672" s="70"/>
      <c r="CF672" s="70"/>
    </row>
    <row r="673" spans="30:84" ht="13.2" x14ac:dyDescent="0.25">
      <c r="AD673" s="70"/>
      <c r="BE673" s="70"/>
      <c r="CF673" s="70"/>
    </row>
    <row r="674" spans="30:84" ht="13.2" x14ac:dyDescent="0.25">
      <c r="AD674" s="70"/>
      <c r="BE674" s="70"/>
      <c r="CF674" s="70"/>
    </row>
    <row r="675" spans="30:84" ht="13.2" x14ac:dyDescent="0.25">
      <c r="AD675" s="70"/>
      <c r="BE675" s="70"/>
      <c r="CF675" s="70"/>
    </row>
    <row r="676" spans="30:84" ht="13.2" x14ac:dyDescent="0.25">
      <c r="AD676" s="70"/>
      <c r="BE676" s="70"/>
      <c r="CF676" s="70"/>
    </row>
    <row r="677" spans="30:84" ht="13.2" x14ac:dyDescent="0.25">
      <c r="AD677" s="70"/>
      <c r="BE677" s="70"/>
      <c r="CF677" s="70"/>
    </row>
    <row r="678" spans="30:84" ht="13.2" x14ac:dyDescent="0.25">
      <c r="AD678" s="70"/>
      <c r="BE678" s="70"/>
      <c r="CF678" s="70"/>
    </row>
    <row r="679" spans="30:84" ht="13.2" x14ac:dyDescent="0.25">
      <c r="AD679" s="70"/>
      <c r="BE679" s="70"/>
      <c r="CF679" s="70"/>
    </row>
    <row r="680" spans="30:84" ht="13.2" x14ac:dyDescent="0.25">
      <c r="AD680" s="70"/>
      <c r="BE680" s="70"/>
      <c r="CF680" s="70"/>
    </row>
    <row r="681" spans="30:84" ht="13.2" x14ac:dyDescent="0.25">
      <c r="AD681" s="70"/>
      <c r="BE681" s="70"/>
      <c r="CF681" s="70"/>
    </row>
    <row r="682" spans="30:84" ht="13.2" x14ac:dyDescent="0.25">
      <c r="AD682" s="70"/>
      <c r="BE682" s="70"/>
      <c r="CF682" s="70"/>
    </row>
    <row r="683" spans="30:84" ht="13.2" x14ac:dyDescent="0.25">
      <c r="AD683" s="70"/>
      <c r="BE683" s="70"/>
      <c r="CF683" s="70"/>
    </row>
    <row r="684" spans="30:84" ht="13.2" x14ac:dyDescent="0.25">
      <c r="AD684" s="70"/>
      <c r="BE684" s="70"/>
      <c r="CF684" s="70"/>
    </row>
    <row r="685" spans="30:84" ht="13.2" x14ac:dyDescent="0.25">
      <c r="AD685" s="70"/>
      <c r="BE685" s="70"/>
      <c r="CF685" s="70"/>
    </row>
    <row r="686" spans="30:84" ht="13.2" x14ac:dyDescent="0.25">
      <c r="AD686" s="70"/>
      <c r="BE686" s="70"/>
      <c r="CF686" s="70"/>
    </row>
    <row r="687" spans="30:84" ht="13.2" x14ac:dyDescent="0.25">
      <c r="AD687" s="70"/>
      <c r="BE687" s="70"/>
      <c r="CF687" s="70"/>
    </row>
    <row r="688" spans="30:84" ht="13.2" x14ac:dyDescent="0.25">
      <c r="AD688" s="70"/>
      <c r="BE688" s="70"/>
      <c r="CF688" s="70"/>
    </row>
    <row r="689" spans="30:84" ht="13.2" x14ac:dyDescent="0.25">
      <c r="AD689" s="70"/>
      <c r="BE689" s="70"/>
      <c r="CF689" s="70"/>
    </row>
    <row r="690" spans="30:84" ht="13.2" x14ac:dyDescent="0.25">
      <c r="AD690" s="70"/>
      <c r="BE690" s="70"/>
      <c r="CF690" s="70"/>
    </row>
    <row r="691" spans="30:84" ht="13.2" x14ac:dyDescent="0.25">
      <c r="AD691" s="70"/>
      <c r="BE691" s="70"/>
      <c r="CF691" s="70"/>
    </row>
    <row r="692" spans="30:84" ht="13.2" x14ac:dyDescent="0.25">
      <c r="AD692" s="70"/>
      <c r="BE692" s="70"/>
      <c r="CF692" s="70"/>
    </row>
    <row r="693" spans="30:84" ht="13.2" x14ac:dyDescent="0.25">
      <c r="AD693" s="70"/>
      <c r="BE693" s="70"/>
      <c r="CF693" s="70"/>
    </row>
    <row r="694" spans="30:84" ht="13.2" x14ac:dyDescent="0.25">
      <c r="AD694" s="70"/>
      <c r="BE694" s="70"/>
      <c r="CF694" s="70"/>
    </row>
    <row r="695" spans="30:84" ht="13.2" x14ac:dyDescent="0.25">
      <c r="AD695" s="70"/>
      <c r="BE695" s="70"/>
      <c r="CF695" s="70"/>
    </row>
    <row r="696" spans="30:84" ht="13.2" x14ac:dyDescent="0.25">
      <c r="AD696" s="70"/>
      <c r="BE696" s="70"/>
      <c r="CF696" s="70"/>
    </row>
    <row r="697" spans="30:84" ht="13.2" x14ac:dyDescent="0.25">
      <c r="AD697" s="70"/>
      <c r="BE697" s="70"/>
      <c r="CF697" s="70"/>
    </row>
    <row r="698" spans="30:84" ht="13.2" x14ac:dyDescent="0.25">
      <c r="AD698" s="70"/>
      <c r="BE698" s="70"/>
      <c r="CF698" s="70"/>
    </row>
    <row r="699" spans="30:84" ht="13.2" x14ac:dyDescent="0.25">
      <c r="AD699" s="70"/>
      <c r="BE699" s="70"/>
      <c r="CF699" s="70"/>
    </row>
    <row r="700" spans="30:84" ht="13.2" x14ac:dyDescent="0.25">
      <c r="AD700" s="70"/>
      <c r="BE700" s="70"/>
      <c r="CF700" s="70"/>
    </row>
    <row r="701" spans="30:84" ht="13.2" x14ac:dyDescent="0.25">
      <c r="AD701" s="70"/>
      <c r="BE701" s="70"/>
      <c r="CF701" s="70"/>
    </row>
    <row r="702" spans="30:84" ht="13.2" x14ac:dyDescent="0.25">
      <c r="AD702" s="70"/>
      <c r="BE702" s="70"/>
      <c r="CF702" s="70"/>
    </row>
    <row r="703" spans="30:84" ht="13.2" x14ac:dyDescent="0.25">
      <c r="AD703" s="70"/>
      <c r="BE703" s="70"/>
      <c r="CF703" s="70"/>
    </row>
    <row r="704" spans="30:84" ht="13.2" x14ac:dyDescent="0.25">
      <c r="AD704" s="70"/>
      <c r="BE704" s="70"/>
      <c r="CF704" s="70"/>
    </row>
    <row r="705" spans="30:84" ht="13.2" x14ac:dyDescent="0.25">
      <c r="AD705" s="70"/>
      <c r="BE705" s="70"/>
      <c r="CF705" s="70"/>
    </row>
    <row r="706" spans="30:84" ht="13.2" x14ac:dyDescent="0.25">
      <c r="AD706" s="70"/>
      <c r="BE706" s="70"/>
      <c r="CF706" s="70"/>
    </row>
    <row r="707" spans="30:84" ht="13.2" x14ac:dyDescent="0.25">
      <c r="AD707" s="70"/>
      <c r="BE707" s="70"/>
      <c r="CF707" s="70"/>
    </row>
    <row r="708" spans="30:84" ht="13.2" x14ac:dyDescent="0.25">
      <c r="AD708" s="70"/>
      <c r="BE708" s="70"/>
      <c r="CF708" s="70"/>
    </row>
    <row r="709" spans="30:84" ht="13.2" x14ac:dyDescent="0.25">
      <c r="AD709" s="70"/>
      <c r="BE709" s="70"/>
      <c r="CF709" s="70"/>
    </row>
    <row r="710" spans="30:84" ht="13.2" x14ac:dyDescent="0.25">
      <c r="AD710" s="70"/>
      <c r="BE710" s="70"/>
      <c r="CF710" s="70"/>
    </row>
    <row r="711" spans="30:84" ht="13.2" x14ac:dyDescent="0.25">
      <c r="AD711" s="70"/>
      <c r="BE711" s="70"/>
      <c r="CF711" s="70"/>
    </row>
    <row r="712" spans="30:84" ht="13.2" x14ac:dyDescent="0.25">
      <c r="AD712" s="70"/>
      <c r="BE712" s="70"/>
      <c r="CF712" s="70"/>
    </row>
    <row r="713" spans="30:84" ht="13.2" x14ac:dyDescent="0.25">
      <c r="AD713" s="70"/>
      <c r="BE713" s="70"/>
      <c r="CF713" s="70"/>
    </row>
    <row r="714" spans="30:84" ht="13.2" x14ac:dyDescent="0.25">
      <c r="AD714" s="70"/>
      <c r="BE714" s="70"/>
      <c r="CF714" s="70"/>
    </row>
    <row r="715" spans="30:84" ht="13.2" x14ac:dyDescent="0.25">
      <c r="AD715" s="70"/>
      <c r="BE715" s="70"/>
      <c r="CF715" s="70"/>
    </row>
    <row r="716" spans="30:84" ht="13.2" x14ac:dyDescent="0.25">
      <c r="AD716" s="70"/>
      <c r="BE716" s="70"/>
      <c r="CF716" s="70"/>
    </row>
    <row r="717" spans="30:84" ht="13.2" x14ac:dyDescent="0.25">
      <c r="AD717" s="70"/>
      <c r="BE717" s="70"/>
      <c r="CF717" s="70"/>
    </row>
    <row r="718" spans="30:84" ht="13.2" x14ac:dyDescent="0.25">
      <c r="AD718" s="70"/>
      <c r="BE718" s="70"/>
      <c r="CF718" s="70"/>
    </row>
    <row r="719" spans="30:84" ht="13.2" x14ac:dyDescent="0.25">
      <c r="AD719" s="70"/>
      <c r="BE719" s="70"/>
      <c r="CF719" s="70"/>
    </row>
    <row r="720" spans="30:84" ht="13.2" x14ac:dyDescent="0.25">
      <c r="AD720" s="70"/>
      <c r="BE720" s="70"/>
      <c r="CF720" s="70"/>
    </row>
    <row r="721" spans="30:84" ht="13.2" x14ac:dyDescent="0.25">
      <c r="AD721" s="70"/>
      <c r="BE721" s="70"/>
      <c r="CF721" s="70"/>
    </row>
    <row r="722" spans="30:84" ht="13.2" x14ac:dyDescent="0.25">
      <c r="AD722" s="70"/>
      <c r="BE722" s="70"/>
      <c r="CF722" s="70"/>
    </row>
    <row r="723" spans="30:84" ht="13.2" x14ac:dyDescent="0.25">
      <c r="AD723" s="70"/>
      <c r="BE723" s="70"/>
      <c r="CF723" s="70"/>
    </row>
    <row r="724" spans="30:84" ht="13.2" x14ac:dyDescent="0.25">
      <c r="AD724" s="70"/>
      <c r="BE724" s="70"/>
      <c r="CF724" s="70"/>
    </row>
    <row r="725" spans="30:84" ht="13.2" x14ac:dyDescent="0.25">
      <c r="AD725" s="70"/>
      <c r="BE725" s="70"/>
      <c r="CF725" s="70"/>
    </row>
    <row r="726" spans="30:84" ht="13.2" x14ac:dyDescent="0.25">
      <c r="AD726" s="70"/>
      <c r="BE726" s="70"/>
      <c r="CF726" s="70"/>
    </row>
    <row r="727" spans="30:84" ht="13.2" x14ac:dyDescent="0.25">
      <c r="AD727" s="70"/>
      <c r="BE727" s="70"/>
      <c r="CF727" s="70"/>
    </row>
    <row r="728" spans="30:84" ht="13.2" x14ac:dyDescent="0.25">
      <c r="AD728" s="70"/>
      <c r="BE728" s="70"/>
      <c r="CF728" s="70"/>
    </row>
    <row r="729" spans="30:84" ht="13.2" x14ac:dyDescent="0.25">
      <c r="AD729" s="70"/>
      <c r="BE729" s="70"/>
      <c r="CF729" s="70"/>
    </row>
    <row r="730" spans="30:84" ht="13.2" x14ac:dyDescent="0.25">
      <c r="AD730" s="70"/>
      <c r="BE730" s="70"/>
      <c r="CF730" s="70"/>
    </row>
    <row r="731" spans="30:84" ht="13.2" x14ac:dyDescent="0.25">
      <c r="AD731" s="70"/>
      <c r="BE731" s="70"/>
      <c r="CF731" s="70"/>
    </row>
    <row r="732" spans="30:84" ht="13.2" x14ac:dyDescent="0.25">
      <c r="AD732" s="70"/>
      <c r="BE732" s="70"/>
      <c r="CF732" s="70"/>
    </row>
    <row r="733" spans="30:84" ht="13.2" x14ac:dyDescent="0.25">
      <c r="AD733" s="70"/>
      <c r="BE733" s="70"/>
      <c r="CF733" s="70"/>
    </row>
    <row r="734" spans="30:84" ht="13.2" x14ac:dyDescent="0.25">
      <c r="AD734" s="70"/>
      <c r="BE734" s="70"/>
      <c r="CF734" s="70"/>
    </row>
    <row r="735" spans="30:84" ht="13.2" x14ac:dyDescent="0.25">
      <c r="AD735" s="70"/>
      <c r="BE735" s="70"/>
      <c r="CF735" s="70"/>
    </row>
    <row r="736" spans="30:84" ht="13.2" x14ac:dyDescent="0.25">
      <c r="AD736" s="70"/>
      <c r="BE736" s="70"/>
      <c r="CF736" s="70"/>
    </row>
    <row r="737" spans="30:84" ht="13.2" x14ac:dyDescent="0.25">
      <c r="AD737" s="70"/>
      <c r="BE737" s="70"/>
      <c r="CF737" s="70"/>
    </row>
    <row r="738" spans="30:84" ht="13.2" x14ac:dyDescent="0.25">
      <c r="AD738" s="70"/>
      <c r="BE738" s="70"/>
      <c r="CF738" s="70"/>
    </row>
    <row r="739" spans="30:84" ht="13.2" x14ac:dyDescent="0.25">
      <c r="AD739" s="70"/>
      <c r="BE739" s="70"/>
      <c r="CF739" s="70"/>
    </row>
    <row r="740" spans="30:84" ht="13.2" x14ac:dyDescent="0.25">
      <c r="AD740" s="70"/>
      <c r="BE740" s="70"/>
      <c r="CF740" s="70"/>
    </row>
    <row r="741" spans="30:84" ht="13.2" x14ac:dyDescent="0.25">
      <c r="AD741" s="70"/>
      <c r="BE741" s="70"/>
      <c r="CF741" s="70"/>
    </row>
    <row r="742" spans="30:84" ht="13.2" x14ac:dyDescent="0.25">
      <c r="AD742" s="70"/>
      <c r="BE742" s="70"/>
      <c r="CF742" s="70"/>
    </row>
    <row r="743" spans="30:84" ht="13.2" x14ac:dyDescent="0.25">
      <c r="AD743" s="70"/>
      <c r="BE743" s="70"/>
      <c r="CF743" s="70"/>
    </row>
    <row r="744" spans="30:84" ht="13.2" x14ac:dyDescent="0.25">
      <c r="AD744" s="70"/>
      <c r="BE744" s="70"/>
      <c r="CF744" s="70"/>
    </row>
    <row r="745" spans="30:84" ht="13.2" x14ac:dyDescent="0.25">
      <c r="AD745" s="70"/>
      <c r="BE745" s="70"/>
      <c r="CF745" s="70"/>
    </row>
    <row r="746" spans="30:84" ht="13.2" x14ac:dyDescent="0.25">
      <c r="AD746" s="70"/>
      <c r="BE746" s="70"/>
      <c r="CF746" s="70"/>
    </row>
    <row r="747" spans="30:84" ht="13.2" x14ac:dyDescent="0.25">
      <c r="AD747" s="70"/>
      <c r="BE747" s="70"/>
      <c r="CF747" s="70"/>
    </row>
    <row r="748" spans="30:84" ht="13.2" x14ac:dyDescent="0.25">
      <c r="AD748" s="70"/>
      <c r="BE748" s="70"/>
      <c r="CF748" s="70"/>
    </row>
    <row r="749" spans="30:84" ht="13.2" x14ac:dyDescent="0.25">
      <c r="AD749" s="70"/>
      <c r="BE749" s="70"/>
      <c r="CF749" s="70"/>
    </row>
    <row r="750" spans="30:84" ht="13.2" x14ac:dyDescent="0.25">
      <c r="AD750" s="70"/>
      <c r="BE750" s="70"/>
      <c r="CF750" s="70"/>
    </row>
    <row r="751" spans="30:84" ht="13.2" x14ac:dyDescent="0.25">
      <c r="AD751" s="70"/>
      <c r="BE751" s="70"/>
      <c r="CF751" s="70"/>
    </row>
    <row r="752" spans="30:84" ht="13.2" x14ac:dyDescent="0.25">
      <c r="AD752" s="70"/>
      <c r="BE752" s="70"/>
      <c r="CF752" s="70"/>
    </row>
    <row r="753" spans="30:84" ht="13.2" x14ac:dyDescent="0.25">
      <c r="AD753" s="70"/>
      <c r="BE753" s="70"/>
      <c r="CF753" s="70"/>
    </row>
    <row r="754" spans="30:84" ht="13.2" x14ac:dyDescent="0.25">
      <c r="AD754" s="70"/>
      <c r="BE754" s="70"/>
      <c r="CF754" s="70"/>
    </row>
    <row r="755" spans="30:84" ht="13.2" x14ac:dyDescent="0.25">
      <c r="AD755" s="70"/>
      <c r="BE755" s="70"/>
      <c r="CF755" s="70"/>
    </row>
    <row r="756" spans="30:84" ht="13.2" x14ac:dyDescent="0.25">
      <c r="AD756" s="70"/>
      <c r="BE756" s="70"/>
      <c r="CF756" s="70"/>
    </row>
    <row r="757" spans="30:84" ht="13.2" x14ac:dyDescent="0.25">
      <c r="AD757" s="70"/>
      <c r="BE757" s="70"/>
      <c r="CF757" s="70"/>
    </row>
    <row r="758" spans="30:84" ht="13.2" x14ac:dyDescent="0.25">
      <c r="AD758" s="70"/>
      <c r="BE758" s="70"/>
      <c r="CF758" s="70"/>
    </row>
    <row r="759" spans="30:84" ht="13.2" x14ac:dyDescent="0.25">
      <c r="AD759" s="70"/>
      <c r="BE759" s="70"/>
      <c r="CF759" s="70"/>
    </row>
    <row r="760" spans="30:84" ht="13.2" x14ac:dyDescent="0.25">
      <c r="AD760" s="70"/>
      <c r="BE760" s="70"/>
      <c r="CF760" s="70"/>
    </row>
    <row r="761" spans="30:84" ht="13.2" x14ac:dyDescent="0.25">
      <c r="AD761" s="70"/>
      <c r="BE761" s="70"/>
      <c r="CF761" s="70"/>
    </row>
    <row r="762" spans="30:84" ht="13.2" x14ac:dyDescent="0.25">
      <c r="AD762" s="70"/>
      <c r="BE762" s="70"/>
      <c r="CF762" s="70"/>
    </row>
    <row r="763" spans="30:84" ht="13.2" x14ac:dyDescent="0.25">
      <c r="AD763" s="70"/>
      <c r="BE763" s="70"/>
      <c r="CF763" s="70"/>
    </row>
    <row r="764" spans="30:84" ht="13.2" x14ac:dyDescent="0.25">
      <c r="AD764" s="70"/>
      <c r="BE764" s="70"/>
      <c r="CF764" s="70"/>
    </row>
    <row r="765" spans="30:84" ht="13.2" x14ac:dyDescent="0.25">
      <c r="AD765" s="70"/>
      <c r="BE765" s="70"/>
      <c r="CF765" s="70"/>
    </row>
    <row r="766" spans="30:84" ht="13.2" x14ac:dyDescent="0.25">
      <c r="AD766" s="70"/>
      <c r="BE766" s="70"/>
      <c r="CF766" s="70"/>
    </row>
    <row r="767" spans="30:84" ht="13.2" x14ac:dyDescent="0.25">
      <c r="AD767" s="70"/>
      <c r="BE767" s="70"/>
      <c r="CF767" s="70"/>
    </row>
    <row r="768" spans="30:84" ht="13.2" x14ac:dyDescent="0.25">
      <c r="AD768" s="70"/>
      <c r="BE768" s="70"/>
      <c r="CF768" s="70"/>
    </row>
    <row r="769" spans="30:84" ht="13.2" x14ac:dyDescent="0.25">
      <c r="AD769" s="70"/>
      <c r="BE769" s="70"/>
      <c r="CF769" s="70"/>
    </row>
    <row r="770" spans="30:84" ht="13.2" x14ac:dyDescent="0.25">
      <c r="AD770" s="70"/>
      <c r="BE770" s="70"/>
      <c r="CF770" s="70"/>
    </row>
    <row r="771" spans="30:84" ht="13.2" x14ac:dyDescent="0.25">
      <c r="AD771" s="70"/>
      <c r="BE771" s="70"/>
      <c r="CF771" s="70"/>
    </row>
    <row r="772" spans="30:84" ht="13.2" x14ac:dyDescent="0.25">
      <c r="AD772" s="70"/>
      <c r="BE772" s="70"/>
      <c r="CF772" s="70"/>
    </row>
    <row r="773" spans="30:84" ht="13.2" x14ac:dyDescent="0.25">
      <c r="AD773" s="70"/>
      <c r="BE773" s="70"/>
      <c r="CF773" s="70"/>
    </row>
    <row r="774" spans="30:84" ht="13.2" x14ac:dyDescent="0.25">
      <c r="AD774" s="70"/>
      <c r="BE774" s="70"/>
      <c r="CF774" s="70"/>
    </row>
    <row r="775" spans="30:84" ht="13.2" x14ac:dyDescent="0.25">
      <c r="AD775" s="70"/>
      <c r="BE775" s="70"/>
      <c r="CF775" s="70"/>
    </row>
    <row r="776" spans="30:84" ht="13.2" x14ac:dyDescent="0.25">
      <c r="AD776" s="70"/>
      <c r="BE776" s="70"/>
      <c r="CF776" s="70"/>
    </row>
    <row r="777" spans="30:84" ht="13.2" x14ac:dyDescent="0.25">
      <c r="AD777" s="70"/>
      <c r="BE777" s="70"/>
      <c r="CF777" s="70"/>
    </row>
    <row r="778" spans="30:84" ht="13.2" x14ac:dyDescent="0.25">
      <c r="AD778" s="70"/>
      <c r="BE778" s="70"/>
      <c r="CF778" s="70"/>
    </row>
    <row r="779" spans="30:84" ht="13.2" x14ac:dyDescent="0.25">
      <c r="AD779" s="70"/>
      <c r="BE779" s="70"/>
      <c r="CF779" s="70"/>
    </row>
    <row r="780" spans="30:84" ht="13.2" x14ac:dyDescent="0.25">
      <c r="AD780" s="70"/>
      <c r="BE780" s="70"/>
      <c r="CF780" s="70"/>
    </row>
    <row r="781" spans="30:84" ht="13.2" x14ac:dyDescent="0.25">
      <c r="AD781" s="70"/>
      <c r="BE781" s="70"/>
      <c r="CF781" s="70"/>
    </row>
    <row r="782" spans="30:84" ht="13.2" x14ac:dyDescent="0.25">
      <c r="AD782" s="70"/>
      <c r="BE782" s="70"/>
      <c r="CF782" s="70"/>
    </row>
    <row r="783" spans="30:84" ht="13.2" x14ac:dyDescent="0.25">
      <c r="AD783" s="70"/>
      <c r="BE783" s="70"/>
      <c r="CF783" s="70"/>
    </row>
    <row r="784" spans="30:84" ht="13.2" x14ac:dyDescent="0.25">
      <c r="AD784" s="70"/>
      <c r="BE784" s="70"/>
      <c r="CF784" s="70"/>
    </row>
    <row r="785" spans="30:84" ht="13.2" x14ac:dyDescent="0.25">
      <c r="AD785" s="70"/>
      <c r="BE785" s="70"/>
      <c r="CF785" s="70"/>
    </row>
    <row r="786" spans="30:84" ht="13.2" x14ac:dyDescent="0.25">
      <c r="AD786" s="70"/>
      <c r="BE786" s="70"/>
      <c r="CF786" s="70"/>
    </row>
    <row r="787" spans="30:84" ht="13.2" x14ac:dyDescent="0.25">
      <c r="AD787" s="70"/>
      <c r="BE787" s="70"/>
      <c r="CF787" s="70"/>
    </row>
    <row r="788" spans="30:84" ht="13.2" x14ac:dyDescent="0.25">
      <c r="AD788" s="70"/>
      <c r="BE788" s="70"/>
      <c r="CF788" s="70"/>
    </row>
    <row r="789" spans="30:84" ht="13.2" x14ac:dyDescent="0.25">
      <c r="AD789" s="70"/>
      <c r="BE789" s="70"/>
      <c r="CF789" s="70"/>
    </row>
    <row r="790" spans="30:84" ht="13.2" x14ac:dyDescent="0.25">
      <c r="AD790" s="70"/>
      <c r="BE790" s="70"/>
      <c r="CF790" s="70"/>
    </row>
    <row r="791" spans="30:84" ht="13.2" x14ac:dyDescent="0.25">
      <c r="AD791" s="70"/>
      <c r="BE791" s="70"/>
      <c r="CF791" s="70"/>
    </row>
    <row r="792" spans="30:84" ht="13.2" x14ac:dyDescent="0.25">
      <c r="AD792" s="70"/>
      <c r="BE792" s="70"/>
      <c r="CF792" s="70"/>
    </row>
    <row r="793" spans="30:84" ht="13.2" x14ac:dyDescent="0.25">
      <c r="AD793" s="70"/>
      <c r="BE793" s="70"/>
      <c r="CF793" s="70"/>
    </row>
    <row r="794" spans="30:84" ht="13.2" x14ac:dyDescent="0.25">
      <c r="AD794" s="70"/>
      <c r="BE794" s="70"/>
      <c r="CF794" s="70"/>
    </row>
    <row r="795" spans="30:84" ht="13.2" x14ac:dyDescent="0.25">
      <c r="AD795" s="70"/>
      <c r="BE795" s="70"/>
      <c r="CF795" s="70"/>
    </row>
    <row r="796" spans="30:84" ht="13.2" x14ac:dyDescent="0.25">
      <c r="AD796" s="70"/>
      <c r="BE796" s="70"/>
      <c r="CF796" s="70"/>
    </row>
    <row r="797" spans="30:84" ht="13.2" x14ac:dyDescent="0.25">
      <c r="AD797" s="70"/>
      <c r="BE797" s="70"/>
      <c r="CF797" s="70"/>
    </row>
    <row r="798" spans="30:84" ht="13.2" x14ac:dyDescent="0.25">
      <c r="AD798" s="70"/>
      <c r="BE798" s="70"/>
      <c r="CF798" s="70"/>
    </row>
    <row r="799" spans="30:84" ht="13.2" x14ac:dyDescent="0.25">
      <c r="AD799" s="70"/>
      <c r="BE799" s="70"/>
      <c r="CF799" s="70"/>
    </row>
    <row r="800" spans="30:84" ht="13.2" x14ac:dyDescent="0.25">
      <c r="AD800" s="70"/>
      <c r="BE800" s="70"/>
      <c r="CF800" s="70"/>
    </row>
    <row r="801" spans="30:84" ht="13.2" x14ac:dyDescent="0.25">
      <c r="AD801" s="70"/>
      <c r="BE801" s="70"/>
      <c r="CF801" s="70"/>
    </row>
    <row r="802" spans="30:84" ht="13.2" x14ac:dyDescent="0.25">
      <c r="AD802" s="70"/>
      <c r="BE802" s="70"/>
      <c r="CF802" s="70"/>
    </row>
    <row r="803" spans="30:84" ht="13.2" x14ac:dyDescent="0.25">
      <c r="AD803" s="70"/>
      <c r="BE803" s="70"/>
      <c r="CF803" s="70"/>
    </row>
    <row r="804" spans="30:84" ht="13.2" x14ac:dyDescent="0.25">
      <c r="AD804" s="70"/>
      <c r="BE804" s="70"/>
      <c r="CF804" s="70"/>
    </row>
    <row r="805" spans="30:84" ht="13.2" x14ac:dyDescent="0.25">
      <c r="AD805" s="70"/>
      <c r="BE805" s="70"/>
      <c r="CF805" s="70"/>
    </row>
    <row r="806" spans="30:84" ht="13.2" x14ac:dyDescent="0.25">
      <c r="AD806" s="70"/>
      <c r="BE806" s="70"/>
      <c r="CF806" s="70"/>
    </row>
    <row r="807" spans="30:84" ht="13.2" x14ac:dyDescent="0.25">
      <c r="AD807" s="70"/>
      <c r="BE807" s="70"/>
      <c r="CF807" s="70"/>
    </row>
    <row r="808" spans="30:84" ht="13.2" x14ac:dyDescent="0.25">
      <c r="AD808" s="70"/>
      <c r="BE808" s="70"/>
      <c r="CF808" s="70"/>
    </row>
    <row r="809" spans="30:84" ht="13.2" x14ac:dyDescent="0.25">
      <c r="AD809" s="70"/>
      <c r="BE809" s="70"/>
      <c r="CF809" s="70"/>
    </row>
    <row r="810" spans="30:84" ht="13.2" x14ac:dyDescent="0.25">
      <c r="AD810" s="70"/>
      <c r="BE810" s="70"/>
      <c r="CF810" s="70"/>
    </row>
    <row r="811" spans="30:84" ht="13.2" x14ac:dyDescent="0.25">
      <c r="AD811" s="70"/>
      <c r="BE811" s="70"/>
      <c r="CF811" s="70"/>
    </row>
    <row r="812" spans="30:84" ht="13.2" x14ac:dyDescent="0.25">
      <c r="AD812" s="70"/>
      <c r="BE812" s="70"/>
      <c r="CF812" s="70"/>
    </row>
    <row r="813" spans="30:84" ht="13.2" x14ac:dyDescent="0.25">
      <c r="AD813" s="70"/>
      <c r="BE813" s="70"/>
      <c r="CF813" s="70"/>
    </row>
    <row r="814" spans="30:84" ht="13.2" x14ac:dyDescent="0.25">
      <c r="AD814" s="70"/>
      <c r="BE814" s="70"/>
      <c r="CF814" s="70"/>
    </row>
    <row r="815" spans="30:84" ht="13.2" x14ac:dyDescent="0.25">
      <c r="AD815" s="70"/>
      <c r="BE815" s="70"/>
      <c r="CF815" s="70"/>
    </row>
    <row r="816" spans="30:84" ht="13.2" x14ac:dyDescent="0.25">
      <c r="AD816" s="70"/>
      <c r="BE816" s="70"/>
      <c r="CF816" s="70"/>
    </row>
    <row r="817" spans="30:84" ht="13.2" x14ac:dyDescent="0.25">
      <c r="AD817" s="70"/>
      <c r="BE817" s="70"/>
      <c r="CF817" s="70"/>
    </row>
    <row r="818" spans="30:84" ht="13.2" x14ac:dyDescent="0.25">
      <c r="AD818" s="70"/>
      <c r="BE818" s="70"/>
      <c r="CF818" s="70"/>
    </row>
    <row r="819" spans="30:84" ht="13.2" x14ac:dyDescent="0.25">
      <c r="AD819" s="70"/>
      <c r="BE819" s="70"/>
      <c r="CF819" s="70"/>
    </row>
    <row r="820" spans="30:84" ht="13.2" x14ac:dyDescent="0.25">
      <c r="AD820" s="70"/>
      <c r="BE820" s="70"/>
      <c r="CF820" s="70"/>
    </row>
    <row r="821" spans="30:84" ht="13.2" x14ac:dyDescent="0.25">
      <c r="AD821" s="70"/>
      <c r="BE821" s="70"/>
      <c r="CF821" s="70"/>
    </row>
    <row r="822" spans="30:84" ht="13.2" x14ac:dyDescent="0.25">
      <c r="AD822" s="70"/>
      <c r="BE822" s="70"/>
      <c r="CF822" s="70"/>
    </row>
    <row r="823" spans="30:84" ht="13.2" x14ac:dyDescent="0.25">
      <c r="AD823" s="70"/>
      <c r="BE823" s="70"/>
      <c r="CF823" s="70"/>
    </row>
    <row r="824" spans="30:84" ht="13.2" x14ac:dyDescent="0.25">
      <c r="AD824" s="70"/>
      <c r="BE824" s="70"/>
      <c r="CF824" s="70"/>
    </row>
    <row r="825" spans="30:84" ht="13.2" x14ac:dyDescent="0.25">
      <c r="AD825" s="70"/>
      <c r="BE825" s="70"/>
      <c r="CF825" s="70"/>
    </row>
    <row r="826" spans="30:84" ht="13.2" x14ac:dyDescent="0.25">
      <c r="AD826" s="70"/>
      <c r="BE826" s="70"/>
      <c r="CF826" s="70"/>
    </row>
    <row r="827" spans="30:84" ht="13.2" x14ac:dyDescent="0.25">
      <c r="AD827" s="70"/>
      <c r="BE827" s="70"/>
      <c r="CF827" s="70"/>
    </row>
    <row r="828" spans="30:84" ht="13.2" x14ac:dyDescent="0.25">
      <c r="AD828" s="70"/>
      <c r="BE828" s="70"/>
      <c r="CF828" s="70"/>
    </row>
    <row r="829" spans="30:84" ht="13.2" x14ac:dyDescent="0.25">
      <c r="AD829" s="70"/>
      <c r="BE829" s="70"/>
      <c r="CF829" s="70"/>
    </row>
    <row r="830" spans="30:84" ht="13.2" x14ac:dyDescent="0.25">
      <c r="AD830" s="70"/>
      <c r="BE830" s="70"/>
      <c r="CF830" s="70"/>
    </row>
    <row r="831" spans="30:84" ht="13.2" x14ac:dyDescent="0.25">
      <c r="AD831" s="70"/>
      <c r="BE831" s="70"/>
      <c r="CF831" s="70"/>
    </row>
    <row r="832" spans="30:84" ht="13.2" x14ac:dyDescent="0.25">
      <c r="AD832" s="70"/>
      <c r="BE832" s="70"/>
      <c r="CF832" s="70"/>
    </row>
    <row r="833" spans="30:84" ht="13.2" x14ac:dyDescent="0.25">
      <c r="AD833" s="70"/>
      <c r="BE833" s="70"/>
      <c r="CF833" s="70"/>
    </row>
    <row r="834" spans="30:84" ht="13.2" x14ac:dyDescent="0.25">
      <c r="AD834" s="70"/>
      <c r="BE834" s="70"/>
      <c r="CF834" s="70"/>
    </row>
    <row r="835" spans="30:84" ht="13.2" x14ac:dyDescent="0.25">
      <c r="AD835" s="70"/>
      <c r="BE835" s="70"/>
      <c r="CF835" s="70"/>
    </row>
    <row r="836" spans="30:84" ht="13.2" x14ac:dyDescent="0.25">
      <c r="AD836" s="70"/>
      <c r="BE836" s="70"/>
      <c r="CF836" s="70"/>
    </row>
    <row r="837" spans="30:84" ht="13.2" x14ac:dyDescent="0.25">
      <c r="AD837" s="70"/>
      <c r="BE837" s="70"/>
      <c r="CF837" s="70"/>
    </row>
    <row r="838" spans="30:84" ht="13.2" x14ac:dyDescent="0.25">
      <c r="AD838" s="70"/>
      <c r="BE838" s="70"/>
      <c r="CF838" s="70"/>
    </row>
    <row r="839" spans="30:84" ht="13.2" x14ac:dyDescent="0.25">
      <c r="AD839" s="70"/>
      <c r="BE839" s="70"/>
      <c r="CF839" s="70"/>
    </row>
    <row r="840" spans="30:84" ht="13.2" x14ac:dyDescent="0.25">
      <c r="AD840" s="70"/>
      <c r="BE840" s="70"/>
      <c r="CF840" s="70"/>
    </row>
    <row r="841" spans="30:84" ht="13.2" x14ac:dyDescent="0.25">
      <c r="AD841" s="70"/>
      <c r="BE841" s="70"/>
      <c r="CF841" s="70"/>
    </row>
    <row r="842" spans="30:84" ht="13.2" x14ac:dyDescent="0.25">
      <c r="AD842" s="70"/>
      <c r="BE842" s="70"/>
      <c r="CF842" s="70"/>
    </row>
    <row r="843" spans="30:84" ht="13.2" x14ac:dyDescent="0.25">
      <c r="AD843" s="70"/>
      <c r="BE843" s="70"/>
      <c r="CF843" s="70"/>
    </row>
    <row r="844" spans="30:84" ht="13.2" x14ac:dyDescent="0.25">
      <c r="AD844" s="70"/>
      <c r="BE844" s="70"/>
      <c r="CF844" s="70"/>
    </row>
    <row r="845" spans="30:84" ht="13.2" x14ac:dyDescent="0.25">
      <c r="AD845" s="70"/>
      <c r="BE845" s="70"/>
      <c r="CF845" s="70"/>
    </row>
    <row r="846" spans="30:84" ht="13.2" x14ac:dyDescent="0.25">
      <c r="AD846" s="70"/>
      <c r="BE846" s="70"/>
      <c r="CF846" s="70"/>
    </row>
    <row r="847" spans="30:84" ht="13.2" x14ac:dyDescent="0.25">
      <c r="AD847" s="70"/>
      <c r="BE847" s="70"/>
      <c r="CF847" s="70"/>
    </row>
    <row r="848" spans="30:84" ht="13.2" x14ac:dyDescent="0.25">
      <c r="AD848" s="70"/>
      <c r="BE848" s="70"/>
      <c r="CF848" s="70"/>
    </row>
    <row r="849" spans="30:84" ht="13.2" x14ac:dyDescent="0.25">
      <c r="AD849" s="70"/>
      <c r="BE849" s="70"/>
      <c r="CF849" s="70"/>
    </row>
    <row r="850" spans="30:84" ht="13.2" x14ac:dyDescent="0.25">
      <c r="AD850" s="70"/>
      <c r="BE850" s="70"/>
      <c r="CF850" s="70"/>
    </row>
    <row r="851" spans="30:84" ht="13.2" x14ac:dyDescent="0.25">
      <c r="AD851" s="70"/>
      <c r="BE851" s="70"/>
      <c r="CF851" s="70"/>
    </row>
    <row r="852" spans="30:84" ht="13.2" x14ac:dyDescent="0.25">
      <c r="AD852" s="70"/>
      <c r="BE852" s="70"/>
      <c r="CF852" s="70"/>
    </row>
    <row r="853" spans="30:84" ht="13.2" x14ac:dyDescent="0.25">
      <c r="AD853" s="70"/>
      <c r="BE853" s="70"/>
      <c r="CF853" s="70"/>
    </row>
    <row r="854" spans="30:84" ht="13.2" x14ac:dyDescent="0.25">
      <c r="AD854" s="70"/>
      <c r="BE854" s="70"/>
      <c r="CF854" s="70"/>
    </row>
    <row r="855" spans="30:84" ht="13.2" x14ac:dyDescent="0.25">
      <c r="AD855" s="70"/>
      <c r="BE855" s="70"/>
      <c r="CF855" s="70"/>
    </row>
    <row r="856" spans="30:84" ht="13.2" x14ac:dyDescent="0.25">
      <c r="AD856" s="70"/>
      <c r="BE856" s="70"/>
      <c r="CF856" s="70"/>
    </row>
    <row r="857" spans="30:84" ht="13.2" x14ac:dyDescent="0.25">
      <c r="AD857" s="70"/>
      <c r="BE857" s="70"/>
      <c r="CF857" s="70"/>
    </row>
    <row r="858" spans="30:84" ht="13.2" x14ac:dyDescent="0.25">
      <c r="AD858" s="70"/>
      <c r="BE858" s="70"/>
      <c r="CF858" s="70"/>
    </row>
    <row r="859" spans="30:84" ht="13.2" x14ac:dyDescent="0.25">
      <c r="AD859" s="70"/>
      <c r="BE859" s="70"/>
      <c r="CF859" s="70"/>
    </row>
    <row r="860" spans="30:84" ht="13.2" x14ac:dyDescent="0.25">
      <c r="AD860" s="70"/>
      <c r="BE860" s="70"/>
      <c r="CF860" s="70"/>
    </row>
    <row r="861" spans="30:84" ht="13.2" x14ac:dyDescent="0.25">
      <c r="AD861" s="70"/>
      <c r="BE861" s="70"/>
      <c r="CF861" s="70"/>
    </row>
    <row r="862" spans="30:84" ht="13.2" x14ac:dyDescent="0.25">
      <c r="AD862" s="70"/>
      <c r="BE862" s="70"/>
      <c r="CF862" s="70"/>
    </row>
    <row r="863" spans="30:84" ht="13.2" x14ac:dyDescent="0.25">
      <c r="AD863" s="70"/>
      <c r="BE863" s="70"/>
      <c r="CF863" s="70"/>
    </row>
    <row r="864" spans="30:84" ht="13.2" x14ac:dyDescent="0.25">
      <c r="AD864" s="70"/>
      <c r="BE864" s="70"/>
      <c r="CF864" s="70"/>
    </row>
    <row r="865" spans="30:84" ht="13.2" x14ac:dyDescent="0.25">
      <c r="AD865" s="70"/>
      <c r="BE865" s="70"/>
      <c r="CF865" s="70"/>
    </row>
    <row r="866" spans="30:84" ht="13.2" x14ac:dyDescent="0.25">
      <c r="AD866" s="70"/>
      <c r="BE866" s="70"/>
      <c r="CF866" s="70"/>
    </row>
    <row r="867" spans="30:84" ht="13.2" x14ac:dyDescent="0.25">
      <c r="AD867" s="70"/>
      <c r="BE867" s="70"/>
      <c r="CF867" s="70"/>
    </row>
    <row r="868" spans="30:84" ht="13.2" x14ac:dyDescent="0.25">
      <c r="AD868" s="70"/>
      <c r="BE868" s="70"/>
      <c r="CF868" s="70"/>
    </row>
    <row r="869" spans="30:84" ht="13.2" x14ac:dyDescent="0.25">
      <c r="AD869" s="70"/>
      <c r="BE869" s="70"/>
      <c r="CF869" s="70"/>
    </row>
    <row r="870" spans="30:84" ht="13.2" x14ac:dyDescent="0.25">
      <c r="AD870" s="70"/>
      <c r="BE870" s="70"/>
      <c r="CF870" s="70"/>
    </row>
    <row r="871" spans="30:84" ht="13.2" x14ac:dyDescent="0.25">
      <c r="AD871" s="70"/>
      <c r="BE871" s="70"/>
      <c r="CF871" s="70"/>
    </row>
    <row r="872" spans="30:84" ht="13.2" x14ac:dyDescent="0.25">
      <c r="AD872" s="70"/>
      <c r="BE872" s="70"/>
      <c r="CF872" s="70"/>
    </row>
    <row r="873" spans="30:84" ht="13.2" x14ac:dyDescent="0.25">
      <c r="AD873" s="70"/>
      <c r="BE873" s="70"/>
      <c r="CF873" s="70"/>
    </row>
    <row r="874" spans="30:84" ht="13.2" x14ac:dyDescent="0.25">
      <c r="AD874" s="70"/>
      <c r="BE874" s="70"/>
      <c r="CF874" s="70"/>
    </row>
    <row r="875" spans="30:84" ht="13.2" x14ac:dyDescent="0.25">
      <c r="AD875" s="70"/>
      <c r="BE875" s="70"/>
      <c r="CF875" s="70"/>
    </row>
    <row r="876" spans="30:84" ht="13.2" x14ac:dyDescent="0.25">
      <c r="AD876" s="70"/>
      <c r="BE876" s="70"/>
      <c r="CF876" s="70"/>
    </row>
    <row r="877" spans="30:84" ht="13.2" x14ac:dyDescent="0.25">
      <c r="AD877" s="70"/>
      <c r="BE877" s="70"/>
      <c r="CF877" s="70"/>
    </row>
    <row r="878" spans="30:84" ht="13.2" x14ac:dyDescent="0.25">
      <c r="AD878" s="70"/>
      <c r="BE878" s="70"/>
      <c r="CF878" s="70"/>
    </row>
    <row r="879" spans="30:84" ht="13.2" x14ac:dyDescent="0.25">
      <c r="AD879" s="70"/>
      <c r="BE879" s="70"/>
      <c r="CF879" s="70"/>
    </row>
    <row r="880" spans="30:84" ht="13.2" x14ac:dyDescent="0.25">
      <c r="AD880" s="70"/>
      <c r="BE880" s="70"/>
      <c r="CF880" s="70"/>
    </row>
    <row r="881" spans="30:84" ht="13.2" x14ac:dyDescent="0.25">
      <c r="AD881" s="70"/>
      <c r="BE881" s="70"/>
      <c r="CF881" s="70"/>
    </row>
    <row r="882" spans="30:84" ht="13.2" x14ac:dyDescent="0.25">
      <c r="AD882" s="70"/>
      <c r="BE882" s="70"/>
      <c r="CF882" s="70"/>
    </row>
    <row r="883" spans="30:84" ht="13.2" x14ac:dyDescent="0.25">
      <c r="AD883" s="70"/>
      <c r="BE883" s="70"/>
      <c r="CF883" s="70"/>
    </row>
    <row r="884" spans="30:84" ht="13.2" x14ac:dyDescent="0.25">
      <c r="AD884" s="70"/>
      <c r="BE884" s="70"/>
      <c r="CF884" s="70"/>
    </row>
    <row r="885" spans="30:84" ht="13.2" x14ac:dyDescent="0.25">
      <c r="AD885" s="70"/>
      <c r="BE885" s="70"/>
      <c r="CF885" s="70"/>
    </row>
    <row r="886" spans="30:84" ht="13.2" x14ac:dyDescent="0.25">
      <c r="AD886" s="70"/>
      <c r="BE886" s="70"/>
      <c r="CF886" s="70"/>
    </row>
    <row r="887" spans="30:84" ht="13.2" x14ac:dyDescent="0.25">
      <c r="AD887" s="70"/>
      <c r="BE887" s="70"/>
      <c r="CF887" s="70"/>
    </row>
    <row r="888" spans="30:84" ht="13.2" x14ac:dyDescent="0.25">
      <c r="AD888" s="70"/>
      <c r="BE888" s="70"/>
      <c r="CF888" s="70"/>
    </row>
    <row r="889" spans="30:84" ht="13.2" x14ac:dyDescent="0.25">
      <c r="AD889" s="70"/>
      <c r="BE889" s="70"/>
      <c r="CF889" s="70"/>
    </row>
    <row r="890" spans="30:84" ht="13.2" x14ac:dyDescent="0.25">
      <c r="AD890" s="70"/>
      <c r="BE890" s="70"/>
      <c r="CF890" s="70"/>
    </row>
    <row r="891" spans="30:84" ht="13.2" x14ac:dyDescent="0.25">
      <c r="AD891" s="70"/>
      <c r="BE891" s="70"/>
      <c r="CF891" s="70"/>
    </row>
    <row r="892" spans="30:84" ht="13.2" x14ac:dyDescent="0.25">
      <c r="AD892" s="70"/>
      <c r="BE892" s="70"/>
      <c r="CF892" s="70"/>
    </row>
    <row r="893" spans="30:84" ht="13.2" x14ac:dyDescent="0.25">
      <c r="AD893" s="70"/>
      <c r="BE893" s="70"/>
      <c r="CF893" s="70"/>
    </row>
    <row r="894" spans="30:84" ht="13.2" x14ac:dyDescent="0.25">
      <c r="AD894" s="70"/>
      <c r="BE894" s="70"/>
      <c r="CF894" s="70"/>
    </row>
    <row r="895" spans="30:84" ht="13.2" x14ac:dyDescent="0.25">
      <c r="AD895" s="70"/>
      <c r="BE895" s="70"/>
      <c r="CF895" s="70"/>
    </row>
    <row r="896" spans="30:84" ht="13.2" x14ac:dyDescent="0.25">
      <c r="AD896" s="70"/>
      <c r="BE896" s="70"/>
      <c r="CF896" s="70"/>
    </row>
    <row r="897" spans="30:84" ht="13.2" x14ac:dyDescent="0.25">
      <c r="AD897" s="70"/>
      <c r="BE897" s="70"/>
      <c r="CF897" s="70"/>
    </row>
    <row r="898" spans="30:84" ht="13.2" x14ac:dyDescent="0.25">
      <c r="AD898" s="70"/>
      <c r="BE898" s="70"/>
      <c r="CF898" s="70"/>
    </row>
    <row r="899" spans="30:84" ht="13.2" x14ac:dyDescent="0.25">
      <c r="AD899" s="70"/>
      <c r="BE899" s="70"/>
      <c r="CF899" s="70"/>
    </row>
    <row r="900" spans="30:84" ht="13.2" x14ac:dyDescent="0.25">
      <c r="AD900" s="70"/>
      <c r="BE900" s="70"/>
      <c r="CF900" s="70"/>
    </row>
    <row r="901" spans="30:84" ht="13.2" x14ac:dyDescent="0.25">
      <c r="AD901" s="70"/>
      <c r="BE901" s="70"/>
      <c r="CF901" s="70"/>
    </row>
    <row r="902" spans="30:84" ht="13.2" x14ac:dyDescent="0.25">
      <c r="AD902" s="70"/>
      <c r="BE902" s="70"/>
      <c r="CF902" s="70"/>
    </row>
    <row r="903" spans="30:84" ht="13.2" x14ac:dyDescent="0.25">
      <c r="AD903" s="70"/>
      <c r="BE903" s="70"/>
      <c r="CF903" s="70"/>
    </row>
    <row r="904" spans="30:84" ht="13.2" x14ac:dyDescent="0.25">
      <c r="AD904" s="70"/>
      <c r="BE904" s="70"/>
      <c r="CF904" s="70"/>
    </row>
    <row r="905" spans="30:84" ht="13.2" x14ac:dyDescent="0.25">
      <c r="AD905" s="70"/>
      <c r="BE905" s="70"/>
      <c r="CF905" s="70"/>
    </row>
    <row r="906" spans="30:84" ht="13.2" x14ac:dyDescent="0.25">
      <c r="AD906" s="70"/>
      <c r="BE906" s="70"/>
      <c r="CF906" s="70"/>
    </row>
    <row r="907" spans="30:84" ht="13.2" x14ac:dyDescent="0.25">
      <c r="AD907" s="70"/>
      <c r="BE907" s="70"/>
      <c r="CF907" s="70"/>
    </row>
    <row r="908" spans="30:84" ht="13.2" x14ac:dyDescent="0.25">
      <c r="AD908" s="70"/>
      <c r="BE908" s="70"/>
      <c r="CF908" s="70"/>
    </row>
    <row r="909" spans="30:84" ht="13.2" x14ac:dyDescent="0.25">
      <c r="AD909" s="70"/>
      <c r="BE909" s="70"/>
      <c r="CF909" s="70"/>
    </row>
    <row r="910" spans="30:84" ht="13.2" x14ac:dyDescent="0.25">
      <c r="AD910" s="70"/>
      <c r="BE910" s="70"/>
      <c r="CF910" s="70"/>
    </row>
    <row r="911" spans="30:84" ht="13.2" x14ac:dyDescent="0.25">
      <c r="AD911" s="70"/>
      <c r="BE911" s="70"/>
      <c r="CF911" s="70"/>
    </row>
    <row r="912" spans="30:84" ht="13.2" x14ac:dyDescent="0.25">
      <c r="AD912" s="70"/>
      <c r="BE912" s="70"/>
      <c r="CF912" s="70"/>
    </row>
    <row r="913" spans="30:84" ht="13.2" x14ac:dyDescent="0.25">
      <c r="AD913" s="70"/>
      <c r="BE913" s="70"/>
      <c r="CF913" s="70"/>
    </row>
    <row r="914" spans="30:84" ht="13.2" x14ac:dyDescent="0.25">
      <c r="AD914" s="70"/>
      <c r="BE914" s="70"/>
      <c r="CF914" s="70"/>
    </row>
    <row r="915" spans="30:84" ht="13.2" x14ac:dyDescent="0.25">
      <c r="AD915" s="70"/>
      <c r="BE915" s="70"/>
      <c r="CF915" s="70"/>
    </row>
    <row r="916" spans="30:84" ht="13.2" x14ac:dyDescent="0.25">
      <c r="AD916" s="70"/>
      <c r="BE916" s="70"/>
      <c r="CF916" s="70"/>
    </row>
    <row r="917" spans="30:84" ht="13.2" x14ac:dyDescent="0.25">
      <c r="AD917" s="70"/>
      <c r="BE917" s="70"/>
      <c r="CF917" s="70"/>
    </row>
    <row r="918" spans="30:84" ht="13.2" x14ac:dyDescent="0.25">
      <c r="AD918" s="70"/>
      <c r="BE918" s="70"/>
      <c r="CF918" s="70"/>
    </row>
    <row r="919" spans="30:84" ht="13.2" x14ac:dyDescent="0.25">
      <c r="AD919" s="70"/>
      <c r="BE919" s="70"/>
      <c r="CF919" s="70"/>
    </row>
    <row r="920" spans="30:84" ht="13.2" x14ac:dyDescent="0.25">
      <c r="AD920" s="70"/>
      <c r="BE920" s="70"/>
      <c r="CF920" s="70"/>
    </row>
    <row r="921" spans="30:84" ht="13.2" x14ac:dyDescent="0.25">
      <c r="AD921" s="70"/>
      <c r="BE921" s="70"/>
      <c r="CF921" s="70"/>
    </row>
    <row r="922" spans="30:84" ht="13.2" x14ac:dyDescent="0.25">
      <c r="AD922" s="70"/>
      <c r="BE922" s="70"/>
      <c r="CF922" s="70"/>
    </row>
    <row r="923" spans="30:84" ht="13.2" x14ac:dyDescent="0.25">
      <c r="AD923" s="70"/>
      <c r="BE923" s="70"/>
      <c r="CF923" s="70"/>
    </row>
    <row r="924" spans="30:84" ht="13.2" x14ac:dyDescent="0.25">
      <c r="AD924" s="70"/>
      <c r="BE924" s="70"/>
      <c r="CF924" s="70"/>
    </row>
    <row r="925" spans="30:84" ht="13.2" x14ac:dyDescent="0.25">
      <c r="AD925" s="70"/>
      <c r="BE925" s="70"/>
      <c r="CF925" s="70"/>
    </row>
    <row r="926" spans="30:84" ht="13.2" x14ac:dyDescent="0.25">
      <c r="AD926" s="70"/>
      <c r="BE926" s="70"/>
      <c r="CF926" s="70"/>
    </row>
    <row r="927" spans="30:84" ht="13.2" x14ac:dyDescent="0.25">
      <c r="AD927" s="70"/>
      <c r="BE927" s="70"/>
      <c r="CF927" s="70"/>
    </row>
    <row r="928" spans="30:84" ht="13.2" x14ac:dyDescent="0.25">
      <c r="AD928" s="70"/>
      <c r="BE928" s="70"/>
      <c r="CF928" s="70"/>
    </row>
    <row r="929" spans="30:84" ht="13.2" x14ac:dyDescent="0.25">
      <c r="AD929" s="70"/>
      <c r="BE929" s="70"/>
      <c r="CF929" s="70"/>
    </row>
    <row r="930" spans="30:84" ht="13.2" x14ac:dyDescent="0.25">
      <c r="AD930" s="70"/>
      <c r="BE930" s="70"/>
      <c r="CF930" s="70"/>
    </row>
    <row r="931" spans="30:84" ht="13.2" x14ac:dyDescent="0.25">
      <c r="AD931" s="70"/>
      <c r="BE931" s="70"/>
      <c r="CF931" s="70"/>
    </row>
    <row r="932" spans="30:84" ht="13.2" x14ac:dyDescent="0.25">
      <c r="AD932" s="70"/>
      <c r="BE932" s="70"/>
      <c r="CF932" s="70"/>
    </row>
    <row r="933" spans="30:84" ht="13.2" x14ac:dyDescent="0.25">
      <c r="AD933" s="70"/>
      <c r="BE933" s="70"/>
      <c r="CF933" s="70"/>
    </row>
    <row r="934" spans="30:84" ht="13.2" x14ac:dyDescent="0.25">
      <c r="AD934" s="70"/>
      <c r="BE934" s="70"/>
      <c r="CF934" s="70"/>
    </row>
    <row r="935" spans="30:84" ht="13.2" x14ac:dyDescent="0.25">
      <c r="AD935" s="70"/>
      <c r="BE935" s="70"/>
      <c r="CF935" s="70"/>
    </row>
    <row r="936" spans="30:84" ht="13.2" x14ac:dyDescent="0.25">
      <c r="AD936" s="70"/>
      <c r="BE936" s="70"/>
      <c r="CF936" s="70"/>
    </row>
    <row r="937" spans="30:84" ht="13.2" x14ac:dyDescent="0.25">
      <c r="AD937" s="70"/>
      <c r="BE937" s="70"/>
      <c r="CF937" s="70"/>
    </row>
    <row r="938" spans="30:84" ht="13.2" x14ac:dyDescent="0.25">
      <c r="AD938" s="70"/>
      <c r="BE938" s="70"/>
      <c r="CF938" s="70"/>
    </row>
    <row r="939" spans="30:84" ht="13.2" x14ac:dyDescent="0.25">
      <c r="AD939" s="70"/>
      <c r="BE939" s="70"/>
      <c r="CF939" s="70"/>
    </row>
    <row r="940" spans="30:84" ht="13.2" x14ac:dyDescent="0.25">
      <c r="AD940" s="70"/>
      <c r="BE940" s="70"/>
      <c r="CF940" s="70"/>
    </row>
    <row r="941" spans="30:84" ht="13.2" x14ac:dyDescent="0.25">
      <c r="AD941" s="70"/>
      <c r="BE941" s="70"/>
      <c r="CF941" s="70"/>
    </row>
    <row r="942" spans="30:84" ht="13.2" x14ac:dyDescent="0.25">
      <c r="AD942" s="70"/>
      <c r="BE942" s="70"/>
      <c r="CF942" s="70"/>
    </row>
    <row r="943" spans="30:84" ht="13.2" x14ac:dyDescent="0.25">
      <c r="AD943" s="70"/>
      <c r="BE943" s="70"/>
      <c r="CF943" s="70"/>
    </row>
    <row r="944" spans="30:84" ht="13.2" x14ac:dyDescent="0.25">
      <c r="AD944" s="70"/>
      <c r="BE944" s="70"/>
      <c r="CF944" s="70"/>
    </row>
    <row r="945" spans="30:84" ht="13.2" x14ac:dyDescent="0.25">
      <c r="AD945" s="70"/>
      <c r="BE945" s="70"/>
      <c r="CF945" s="70"/>
    </row>
    <row r="946" spans="30:84" ht="13.2" x14ac:dyDescent="0.25">
      <c r="AD946" s="70"/>
      <c r="BE946" s="70"/>
      <c r="CF946" s="70"/>
    </row>
    <row r="947" spans="30:84" ht="13.2" x14ac:dyDescent="0.25">
      <c r="AD947" s="70"/>
      <c r="BE947" s="70"/>
      <c r="CF947" s="70"/>
    </row>
    <row r="948" spans="30:84" ht="13.2" x14ac:dyDescent="0.25">
      <c r="AD948" s="70"/>
      <c r="BE948" s="70"/>
      <c r="CF948" s="70"/>
    </row>
    <row r="949" spans="30:84" ht="13.2" x14ac:dyDescent="0.25">
      <c r="AD949" s="70"/>
      <c r="BE949" s="70"/>
      <c r="CF949" s="70"/>
    </row>
    <row r="950" spans="30:84" ht="13.2" x14ac:dyDescent="0.25">
      <c r="AD950" s="70"/>
      <c r="BE950" s="70"/>
      <c r="CF950" s="70"/>
    </row>
    <row r="951" spans="30:84" ht="13.2" x14ac:dyDescent="0.25">
      <c r="AD951" s="70"/>
      <c r="BE951" s="70"/>
      <c r="CF951" s="70"/>
    </row>
    <row r="952" spans="30:84" ht="13.2" x14ac:dyDescent="0.25">
      <c r="AD952" s="70"/>
      <c r="BE952" s="70"/>
      <c r="CF952" s="70"/>
    </row>
    <row r="953" spans="30:84" ht="13.2" x14ac:dyDescent="0.25">
      <c r="AD953" s="70"/>
      <c r="BE953" s="70"/>
      <c r="CF953" s="70"/>
    </row>
    <row r="954" spans="30:84" ht="13.2" x14ac:dyDescent="0.25">
      <c r="AD954" s="70"/>
      <c r="BE954" s="70"/>
      <c r="CF954" s="70"/>
    </row>
    <row r="955" spans="30:84" ht="13.2" x14ac:dyDescent="0.25">
      <c r="AD955" s="70"/>
      <c r="BE955" s="70"/>
      <c r="CF955" s="70"/>
    </row>
    <row r="956" spans="30:84" ht="13.2" x14ac:dyDescent="0.25">
      <c r="AD956" s="70"/>
      <c r="BE956" s="70"/>
      <c r="CF956" s="70"/>
    </row>
    <row r="957" spans="30:84" ht="13.2" x14ac:dyDescent="0.25">
      <c r="AD957" s="70"/>
      <c r="BE957" s="70"/>
      <c r="CF957" s="70"/>
    </row>
    <row r="958" spans="30:84" ht="13.2" x14ac:dyDescent="0.25">
      <c r="AD958" s="70"/>
      <c r="BE958" s="70"/>
      <c r="CF958" s="70"/>
    </row>
    <row r="959" spans="30:84" ht="13.2" x14ac:dyDescent="0.25">
      <c r="AD959" s="70"/>
      <c r="BE959" s="70"/>
      <c r="CF959" s="70"/>
    </row>
    <row r="960" spans="30:84" ht="13.2" x14ac:dyDescent="0.25">
      <c r="AD960" s="70"/>
      <c r="BE960" s="70"/>
      <c r="CF960" s="70"/>
    </row>
    <row r="961" spans="30:84" ht="13.2" x14ac:dyDescent="0.25">
      <c r="AD961" s="70"/>
      <c r="BE961" s="70"/>
      <c r="CF961" s="70"/>
    </row>
    <row r="962" spans="30:84" ht="13.2" x14ac:dyDescent="0.25">
      <c r="AD962" s="70"/>
      <c r="BE962" s="70"/>
      <c r="CF962" s="70"/>
    </row>
    <row r="963" spans="30:84" ht="13.2" x14ac:dyDescent="0.25">
      <c r="AD963" s="70"/>
      <c r="BE963" s="70"/>
      <c r="CF963" s="70"/>
    </row>
    <row r="964" spans="30:84" ht="13.2" x14ac:dyDescent="0.25">
      <c r="AD964" s="70"/>
      <c r="BE964" s="70"/>
      <c r="CF964" s="70"/>
    </row>
    <row r="965" spans="30:84" ht="13.2" x14ac:dyDescent="0.25">
      <c r="AD965" s="70"/>
      <c r="BE965" s="70"/>
      <c r="CF965" s="70"/>
    </row>
    <row r="966" spans="30:84" ht="13.2" x14ac:dyDescent="0.25">
      <c r="AD966" s="70"/>
      <c r="BE966" s="70"/>
      <c r="CF966" s="70"/>
    </row>
    <row r="967" spans="30:84" ht="13.2" x14ac:dyDescent="0.25">
      <c r="AD967" s="70"/>
      <c r="BE967" s="70"/>
      <c r="CF967" s="70"/>
    </row>
    <row r="968" spans="30:84" ht="13.2" x14ac:dyDescent="0.25">
      <c r="AD968" s="70"/>
      <c r="BE968" s="70"/>
      <c r="CF968" s="70"/>
    </row>
    <row r="969" spans="30:84" ht="13.2" x14ac:dyDescent="0.25">
      <c r="AD969" s="70"/>
      <c r="BE969" s="70"/>
      <c r="CF969" s="70"/>
    </row>
    <row r="970" spans="30:84" ht="13.2" x14ac:dyDescent="0.25">
      <c r="AD970" s="70"/>
      <c r="BE970" s="70"/>
      <c r="CF970" s="70"/>
    </row>
    <row r="971" spans="30:84" ht="13.2" x14ac:dyDescent="0.25">
      <c r="AD971" s="70"/>
      <c r="BE971" s="70"/>
      <c r="CF971" s="70"/>
    </row>
    <row r="972" spans="30:84" ht="13.2" x14ac:dyDescent="0.25">
      <c r="AD972" s="70"/>
      <c r="BE972" s="70"/>
      <c r="CF972" s="70"/>
    </row>
    <row r="973" spans="30:84" ht="13.2" x14ac:dyDescent="0.25">
      <c r="AD973" s="70"/>
      <c r="BE973" s="70"/>
      <c r="CF973" s="70"/>
    </row>
    <row r="974" spans="30:84" ht="13.2" x14ac:dyDescent="0.25">
      <c r="AD974" s="70"/>
      <c r="BE974" s="70"/>
      <c r="CF974" s="70"/>
    </row>
    <row r="975" spans="30:84" ht="13.2" x14ac:dyDescent="0.25">
      <c r="AD975" s="70"/>
      <c r="BE975" s="70"/>
      <c r="CF975" s="70"/>
    </row>
    <row r="976" spans="30:84" ht="13.2" x14ac:dyDescent="0.25">
      <c r="AD976" s="70"/>
      <c r="BE976" s="70"/>
      <c r="CF976" s="70"/>
    </row>
    <row r="977" spans="30:84" ht="13.2" x14ac:dyDescent="0.25">
      <c r="AD977" s="70"/>
      <c r="BE977" s="70"/>
      <c r="CF977" s="70"/>
    </row>
    <row r="978" spans="30:84" ht="13.2" x14ac:dyDescent="0.25">
      <c r="AD978" s="70"/>
      <c r="BE978" s="70"/>
      <c r="CF978" s="70"/>
    </row>
    <row r="979" spans="30:84" ht="13.2" x14ac:dyDescent="0.25">
      <c r="AD979" s="70"/>
      <c r="BE979" s="70"/>
      <c r="CF979" s="70"/>
    </row>
    <row r="980" spans="30:84" ht="13.2" x14ac:dyDescent="0.25">
      <c r="AD980" s="70"/>
      <c r="BE980" s="70"/>
      <c r="CF980" s="70"/>
    </row>
    <row r="981" spans="30:84" ht="13.2" x14ac:dyDescent="0.25">
      <c r="AD981" s="70"/>
      <c r="BE981" s="70"/>
      <c r="CF981" s="70"/>
    </row>
    <row r="982" spans="30:84" ht="13.2" x14ac:dyDescent="0.25">
      <c r="AD982" s="70"/>
      <c r="BE982" s="70"/>
      <c r="CF982" s="70"/>
    </row>
    <row r="983" spans="30:84" ht="13.2" x14ac:dyDescent="0.25">
      <c r="AD983" s="70"/>
      <c r="BE983" s="70"/>
      <c r="CF983" s="70"/>
    </row>
    <row r="984" spans="30:84" ht="13.2" x14ac:dyDescent="0.25">
      <c r="AD984" s="70"/>
      <c r="BE984" s="70"/>
      <c r="CF984" s="70"/>
    </row>
    <row r="985" spans="30:84" ht="13.2" x14ac:dyDescent="0.25">
      <c r="AD985" s="70"/>
      <c r="BE985" s="70"/>
      <c r="CF985" s="70"/>
    </row>
    <row r="986" spans="30:84" ht="13.2" x14ac:dyDescent="0.25">
      <c r="AD986" s="70"/>
      <c r="BE986" s="70"/>
      <c r="CF986" s="70"/>
    </row>
    <row r="987" spans="30:84" ht="13.2" x14ac:dyDescent="0.25">
      <c r="AD987" s="70"/>
      <c r="BE987" s="70"/>
      <c r="CF987" s="70"/>
    </row>
    <row r="988" spans="30:84" ht="13.2" x14ac:dyDescent="0.25">
      <c r="AD988" s="70"/>
      <c r="BE988" s="70"/>
      <c r="CF988" s="70"/>
    </row>
    <row r="989" spans="30:84" ht="13.2" x14ac:dyDescent="0.25">
      <c r="AD989" s="70"/>
      <c r="BE989" s="70"/>
      <c r="CF989" s="70"/>
    </row>
    <row r="990" spans="30:84" ht="13.2" x14ac:dyDescent="0.25">
      <c r="AD990" s="70"/>
      <c r="BE990" s="70"/>
      <c r="CF990" s="70"/>
    </row>
    <row r="991" spans="30:84" ht="13.2" x14ac:dyDescent="0.25">
      <c r="AD991" s="70"/>
      <c r="BE991" s="70"/>
      <c r="CF991" s="70"/>
    </row>
    <row r="992" spans="30:84" ht="13.2" x14ac:dyDescent="0.25">
      <c r="AD992" s="70"/>
      <c r="BE992" s="70"/>
      <c r="CF992" s="70"/>
    </row>
    <row r="993" spans="30:84" ht="13.2" x14ac:dyDescent="0.25">
      <c r="AD993" s="70"/>
      <c r="BE993" s="70"/>
      <c r="CF993" s="70"/>
    </row>
    <row r="994" spans="30:84" ht="13.2" x14ac:dyDescent="0.25">
      <c r="AD994" s="70"/>
      <c r="BE994" s="70"/>
      <c r="CF994" s="70"/>
    </row>
    <row r="995" spans="30:84" ht="13.2" x14ac:dyDescent="0.25">
      <c r="AD995" s="70"/>
      <c r="BE995" s="70"/>
      <c r="CF995" s="70"/>
    </row>
    <row r="996" spans="30:84" ht="13.2" x14ac:dyDescent="0.25">
      <c r="AD996" s="70"/>
      <c r="BE996" s="70"/>
      <c r="CF996" s="70"/>
    </row>
    <row r="997" spans="30:84" ht="13.2" x14ac:dyDescent="0.25">
      <c r="AD997" s="70"/>
      <c r="BE997" s="70"/>
      <c r="CF997" s="70"/>
    </row>
    <row r="998" spans="30:84" ht="13.2" x14ac:dyDescent="0.25">
      <c r="AD998" s="70"/>
      <c r="BE998" s="70"/>
      <c r="CF998" s="70"/>
    </row>
    <row r="999" spans="30:84" ht="13.2" x14ac:dyDescent="0.25">
      <c r="AD999" s="70"/>
      <c r="BE999" s="70"/>
      <c r="CF999" s="70"/>
    </row>
    <row r="1000" spans="30:84" ht="13.2" x14ac:dyDescent="0.25">
      <c r="AD1000" s="70"/>
      <c r="BE1000" s="70"/>
      <c r="CF1000" s="70"/>
    </row>
    <row r="1001" spans="30:84" ht="13.2" x14ac:dyDescent="0.25">
      <c r="AD1001" s="70"/>
      <c r="BE1001" s="70"/>
      <c r="CF1001" s="70"/>
    </row>
    <row r="1002" spans="30:84" ht="13.2" x14ac:dyDescent="0.25">
      <c r="AD1002" s="70"/>
      <c r="BE1002" s="70"/>
      <c r="CF1002" s="70"/>
    </row>
    <row r="1003" spans="30:84" ht="13.2" x14ac:dyDescent="0.25">
      <c r="AD1003" s="70"/>
      <c r="BE1003" s="70"/>
      <c r="CF1003" s="70"/>
    </row>
    <row r="1004" spans="30:84" ht="13.2" x14ac:dyDescent="0.25">
      <c r="AD1004" s="70"/>
      <c r="BE1004" s="70"/>
      <c r="CF1004" s="70"/>
    </row>
    <row r="1005" spans="30:84" ht="13.2" x14ac:dyDescent="0.25">
      <c r="AD1005" s="70"/>
      <c r="BE1005" s="70"/>
      <c r="CF1005" s="70"/>
    </row>
    <row r="1006" spans="30:84" ht="13.2" x14ac:dyDescent="0.25">
      <c r="AD1006" s="70"/>
      <c r="BE1006" s="70"/>
      <c r="CF1006" s="70"/>
    </row>
    <row r="1007" spans="30:84" ht="13.2" x14ac:dyDescent="0.25">
      <c r="AD1007" s="70"/>
      <c r="BE1007" s="70"/>
      <c r="CF1007" s="70"/>
    </row>
    <row r="1008" spans="30:84" ht="13.2" x14ac:dyDescent="0.25">
      <c r="AD1008" s="70"/>
      <c r="BE1008" s="70"/>
      <c r="CF1008" s="70"/>
    </row>
    <row r="1009" spans="30:84" ht="13.2" x14ac:dyDescent="0.25">
      <c r="AD1009" s="70"/>
      <c r="BE1009" s="70"/>
      <c r="CF1009" s="70"/>
    </row>
    <row r="1010" spans="30:84" ht="13.2" x14ac:dyDescent="0.25">
      <c r="AD1010" s="70"/>
      <c r="BE1010" s="70"/>
      <c r="CF1010" s="70"/>
    </row>
    <row r="1011" spans="30:84" ht="13.2" x14ac:dyDescent="0.25">
      <c r="AD1011" s="70"/>
      <c r="BE1011" s="70"/>
      <c r="CF1011" s="70"/>
    </row>
    <row r="1012" spans="30:84" ht="13.2" x14ac:dyDescent="0.25">
      <c r="AD1012" s="70"/>
      <c r="BE1012" s="70"/>
      <c r="CF1012" s="70"/>
    </row>
    <row r="1013" spans="30:84" ht="13.2" x14ac:dyDescent="0.25">
      <c r="AD1013" s="70"/>
      <c r="BE1013" s="70"/>
      <c r="CF1013" s="70"/>
    </row>
    <row r="1014" spans="30:84" ht="13.2" x14ac:dyDescent="0.25">
      <c r="AD1014" s="70"/>
      <c r="BE1014" s="70"/>
      <c r="CF1014" s="70"/>
    </row>
    <row r="1015" spans="30:84" ht="13.2" x14ac:dyDescent="0.25">
      <c r="AD1015" s="70"/>
      <c r="BE1015" s="70"/>
      <c r="CF1015" s="70"/>
    </row>
    <row r="1016" spans="30:84" ht="13.2" x14ac:dyDescent="0.25">
      <c r="AD1016" s="70"/>
      <c r="BE1016" s="70"/>
      <c r="CF1016" s="70"/>
    </row>
    <row r="1017" spans="30:84" ht="13.2" x14ac:dyDescent="0.25">
      <c r="AD1017" s="70"/>
      <c r="BE1017" s="70"/>
      <c r="CF1017" s="70"/>
    </row>
    <row r="1018" spans="30:84" ht="13.2" x14ac:dyDescent="0.25">
      <c r="AD1018" s="70"/>
      <c r="BE1018" s="70"/>
      <c r="CF1018" s="70"/>
    </row>
    <row r="1019" spans="30:84" ht="13.2" x14ac:dyDescent="0.25">
      <c r="AD1019" s="70"/>
      <c r="BE1019" s="70"/>
      <c r="CF1019" s="70"/>
    </row>
    <row r="1020" spans="30:84" ht="13.2" x14ac:dyDescent="0.25">
      <c r="AD1020" s="70"/>
      <c r="BE1020" s="70"/>
      <c r="CF1020" s="70"/>
    </row>
    <row r="1021" spans="30:84" ht="13.2" x14ac:dyDescent="0.25">
      <c r="AD1021" s="70"/>
      <c r="BE1021" s="70"/>
      <c r="CF1021" s="70"/>
    </row>
    <row r="1022" spans="30:84" ht="13.2" x14ac:dyDescent="0.25">
      <c r="AD1022" s="70"/>
      <c r="BE1022" s="70"/>
      <c r="CF1022" s="70"/>
    </row>
    <row r="1023" spans="30:84" ht="13.2" x14ac:dyDescent="0.25">
      <c r="AD1023" s="70"/>
      <c r="BE1023" s="70"/>
      <c r="CF1023" s="70"/>
    </row>
    <row r="1024" spans="30:84" ht="13.2" x14ac:dyDescent="0.25">
      <c r="AD1024" s="70"/>
      <c r="BE1024" s="70"/>
      <c r="CF1024" s="70"/>
    </row>
    <row r="1025" spans="30:84" ht="13.2" x14ac:dyDescent="0.25">
      <c r="AD1025" s="70"/>
      <c r="BE1025" s="70"/>
      <c r="CF1025" s="70"/>
    </row>
    <row r="1026" spans="30:84" ht="13.2" x14ac:dyDescent="0.25">
      <c r="AD1026" s="70"/>
      <c r="BE1026" s="70"/>
      <c r="CF1026" s="70"/>
    </row>
    <row r="1027" spans="30:84" ht="13.2" x14ac:dyDescent="0.25">
      <c r="AD1027" s="70"/>
      <c r="BE1027" s="70"/>
      <c r="CF1027" s="70"/>
    </row>
    <row r="1028" spans="30:84" ht="13.2" x14ac:dyDescent="0.25">
      <c r="AD1028" s="70"/>
      <c r="BE1028" s="70"/>
      <c r="CF1028" s="70"/>
    </row>
    <row r="1029" spans="30:84" ht="13.2" x14ac:dyDescent="0.25">
      <c r="AD1029" s="70"/>
      <c r="BE1029" s="70"/>
      <c r="CF1029" s="70"/>
    </row>
    <row r="1030" spans="30:84" ht="13.2" x14ac:dyDescent="0.25">
      <c r="AD1030" s="70"/>
      <c r="BE1030" s="70"/>
      <c r="CF1030" s="70"/>
    </row>
    <row r="1031" spans="30:84" ht="13.2" x14ac:dyDescent="0.25">
      <c r="AD1031" s="70"/>
      <c r="BE1031" s="70"/>
      <c r="CF1031" s="70"/>
    </row>
    <row r="1032" spans="30:84" ht="13.2" x14ac:dyDescent="0.25">
      <c r="AD1032" s="70"/>
      <c r="BE1032" s="70"/>
      <c r="CF1032" s="70"/>
    </row>
    <row r="1033" spans="30:84" ht="13.2" x14ac:dyDescent="0.25">
      <c r="AD1033" s="70"/>
      <c r="BE1033" s="70"/>
      <c r="CF1033" s="70"/>
    </row>
    <row r="1034" spans="30:84" ht="13.2" x14ac:dyDescent="0.25">
      <c r="AD1034" s="70"/>
      <c r="BE1034" s="70"/>
      <c r="CF1034" s="70"/>
    </row>
    <row r="1035" spans="30:84" ht="13.2" x14ac:dyDescent="0.25">
      <c r="AD1035" s="70"/>
      <c r="BE1035" s="70"/>
      <c r="CF1035" s="70"/>
    </row>
    <row r="1036" spans="30:84" ht="13.2" x14ac:dyDescent="0.25">
      <c r="AD1036" s="70"/>
      <c r="BE1036" s="70"/>
      <c r="CF1036" s="70"/>
    </row>
    <row r="1037" spans="30:84" ht="13.2" x14ac:dyDescent="0.25">
      <c r="AD1037" s="70"/>
      <c r="BE1037" s="70"/>
      <c r="CF1037" s="70"/>
    </row>
    <row r="1038" spans="30:84" ht="13.2" x14ac:dyDescent="0.25">
      <c r="AD1038" s="70"/>
      <c r="BE1038" s="70"/>
      <c r="CF1038" s="70"/>
    </row>
    <row r="1039" spans="30:84" ht="13.2" x14ac:dyDescent="0.25">
      <c r="AD1039" s="70"/>
      <c r="BE1039" s="70"/>
      <c r="CF1039" s="70"/>
    </row>
    <row r="1040" spans="30:84" ht="13.2" x14ac:dyDescent="0.25">
      <c r="AD1040" s="70"/>
      <c r="BE1040" s="70"/>
      <c r="CF1040" s="70"/>
    </row>
    <row r="1041" spans="30:84" ht="13.2" x14ac:dyDescent="0.25">
      <c r="AD1041" s="70"/>
      <c r="BE1041" s="70"/>
      <c r="CF1041" s="70"/>
    </row>
    <row r="1042" spans="30:84" ht="13.2" x14ac:dyDescent="0.25">
      <c r="AD1042" s="70"/>
      <c r="BE1042" s="70"/>
      <c r="CF1042" s="70"/>
    </row>
    <row r="1043" spans="30:84" ht="13.2" x14ac:dyDescent="0.25">
      <c r="AD1043" s="70"/>
      <c r="BE1043" s="70"/>
      <c r="CF1043" s="70"/>
    </row>
    <row r="1044" spans="30:84" ht="13.2" x14ac:dyDescent="0.25">
      <c r="AD1044" s="70"/>
      <c r="BE1044" s="70"/>
      <c r="CF1044" s="70"/>
    </row>
    <row r="1045" spans="30:84" ht="13.2" x14ac:dyDescent="0.25">
      <c r="AD1045" s="70"/>
      <c r="BE1045" s="70"/>
      <c r="CF1045" s="70"/>
    </row>
    <row r="1046" spans="30:84" ht="13.2" x14ac:dyDescent="0.25">
      <c r="AD1046" s="70"/>
      <c r="BE1046" s="70"/>
      <c r="CF1046" s="70"/>
    </row>
    <row r="1047" spans="30:84" ht="13.2" x14ac:dyDescent="0.25">
      <c r="AD1047" s="70"/>
      <c r="BE1047" s="70"/>
      <c r="CF1047" s="70"/>
    </row>
    <row r="1048" spans="30:84" ht="13.2" x14ac:dyDescent="0.25">
      <c r="AD1048" s="70"/>
      <c r="BE1048" s="70"/>
      <c r="CF1048" s="70"/>
    </row>
    <row r="1049" spans="30:84" ht="13.2" x14ac:dyDescent="0.25">
      <c r="AD1049" s="70"/>
      <c r="BE1049" s="70"/>
      <c r="CF1049" s="7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0C8A590A5E343AAB3D70BC7B1F034" ma:contentTypeVersion="17" ma:contentTypeDescription="Een nieuw document maken." ma:contentTypeScope="" ma:versionID="10a30a8e838a2a1d5ab68a2a2c9f78ce">
  <xsd:schema xmlns:xsd="http://www.w3.org/2001/XMLSchema" xmlns:xs="http://www.w3.org/2001/XMLSchema" xmlns:p="http://schemas.microsoft.com/office/2006/metadata/properties" xmlns:ns2="048d30b0-7155-4e34-8945-724a65d7b570" xmlns:ns3="6faaed23-8abf-46d6-9e3b-a82cdc414695" targetNamespace="http://schemas.microsoft.com/office/2006/metadata/properties" ma:root="true" ma:fieldsID="a508f56cba6058f1ad4c4f459dc88faa" ns2:_="" ns3:_="">
    <xsd:import namespace="048d30b0-7155-4e34-8945-724a65d7b570"/>
    <xsd:import namespace="6faaed23-8abf-46d6-9e3b-a82cdc41469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d30b0-7155-4e34-8945-724a65d7b5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0db8bd-843b-447c-be08-b20cbcc1602d}" ma:internalName="TaxCatchAll" ma:showField="CatchAllData" ma:web="048d30b0-7155-4e34-8945-724a65d7b5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aed23-8abf-46d6-9e3b-a82cdc414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9470f01-6f8e-4980-b95c-7441d95566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ECC0F6-F7DC-4C04-AEE0-206D525D1B69}"/>
</file>

<file path=customXml/itemProps2.xml><?xml version="1.0" encoding="utf-8"?>
<ds:datastoreItem xmlns:ds="http://schemas.openxmlformats.org/officeDocument/2006/customXml" ds:itemID="{8D834295-B209-4973-A0B5-5ED544E72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#1 Tarievenmatrix</vt:lpstr>
      <vt:lpstr>#2a Opbouw opslagpercentage zzp</vt:lpstr>
      <vt:lpstr>#2b % Bijkomende werkzaamheden</vt:lpstr>
      <vt:lpstr>#3a Referentie-caos en netto in</vt:lpstr>
      <vt:lpstr>#3b Salarisschalen referentie-c</vt:lpstr>
      <vt:lpstr>#3c Referentie-inschalingen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Lydia Jongmans</cp:lastModifiedBy>
  <dcterms:created xsi:type="dcterms:W3CDTF">2023-11-30T11:32:44Z</dcterms:created>
  <dcterms:modified xsi:type="dcterms:W3CDTF">2023-11-30T11:32:44Z</dcterms:modified>
</cp:coreProperties>
</file>